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 defaultThemeVersion="202300"/>
  <mc:AlternateContent xmlns:mc="http://schemas.openxmlformats.org/markup-compatibility/2006">
    <mc:Choice Requires="x15">
      <x15ac:absPath xmlns:x15ac="http://schemas.microsoft.com/office/spreadsheetml/2010/11/ac" url="Y:\Раскрытие на сайте\2026\12 б\"/>
    </mc:Choice>
  </mc:AlternateContent>
  <xr:revisionPtr revIDLastSave="0" documentId="13_ncr:1_{EF539CD6-CE88-4D42-A4D6-FED43F645088}" xr6:coauthVersionLast="47" xr6:coauthVersionMax="47" xr10:uidLastSave="{00000000-0000-0000-0000-000000000000}"/>
  <bookViews>
    <workbookView xWindow="2040" yWindow="324" windowWidth="14628" windowHeight="11376" xr2:uid="{CDBA6496-BAA8-4668-AF85-50D084EA136C}"/>
  </bookViews>
  <sheets>
    <sheet name="Структура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K54" i="1"/>
  <c r="K41" i="1"/>
  <c r="K20" i="1"/>
  <c r="K77" i="1" l="1"/>
  <c r="K72" i="1"/>
  <c r="J72" i="1"/>
  <c r="K70" i="1"/>
  <c r="J70" i="1"/>
  <c r="K66" i="1"/>
  <c r="J66" i="1"/>
  <c r="K62" i="1"/>
  <c r="J62" i="1"/>
  <c r="K59" i="1"/>
  <c r="J57" i="1"/>
  <c r="K56" i="1"/>
  <c r="J56" i="1"/>
  <c r="J41" i="1"/>
  <c r="J27" i="1"/>
  <c r="J20" i="1"/>
  <c r="J19" i="1" s="1"/>
  <c r="J18" i="1" s="1"/>
  <c r="K27" i="1" l="1"/>
  <c r="K19" i="1" s="1"/>
  <c r="K18" i="1" l="1"/>
</calcChain>
</file>

<file path=xl/sharedStrings.xml><?xml version="1.0" encoding="utf-8"?>
<sst xmlns="http://schemas.openxmlformats.org/spreadsheetml/2006/main" count="230" uniqueCount="163">
  <si>
    <t>Приложение 2</t>
  </si>
  <si>
    <t>к приказу Федеральной службы по тарифам</t>
  </si>
  <si>
    <t>от 24 октября 2014 г. № 1831-э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</si>
  <si>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</si>
  <si>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</si>
  <si>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</si>
  <si>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</si>
  <si>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t>Московская область, 2025 год</t>
  </si>
  <si>
    <t>Наименование организации:</t>
  </si>
  <si>
    <t>ООО "ЦЭК"</t>
  </si>
  <si>
    <t>ИНН:</t>
  </si>
  <si>
    <t>7714426397</t>
  </si>
  <si>
    <t>КПП:</t>
  </si>
  <si>
    <t>771501001</t>
  </si>
  <si>
    <t>Долгосрочный период регулирования:</t>
  </si>
  <si>
    <t>2022</t>
  </si>
  <si>
    <t>-</t>
  </si>
  <si>
    <t>2026</t>
  </si>
  <si>
    <t xml:space="preserve"> гг.</t>
  </si>
  <si>
    <t>№ п/п</t>
  </si>
  <si>
    <t>Показатель</t>
  </si>
  <si>
    <t>Ед. изм.</t>
  </si>
  <si>
    <t>2025год</t>
  </si>
  <si>
    <t>Примечание ***</t>
  </si>
  <si>
    <t>план *</t>
  </si>
  <si>
    <t>факт **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</si>
  <si>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</si>
  <si>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</si>
  <si>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</si>
  <si>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</si>
  <si>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</si>
  <si>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</si>
  <si>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</si>
  <si>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</si>
  <si>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</si>
  <si>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</si>
  <si>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</si>
  <si>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</si>
  <si>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</si>
  <si>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</si>
  <si>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</si>
  <si>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</si>
  <si>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</si>
  <si>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</si>
  <si>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1.1.2</t>
  </si>
  <si>
    <t>Фонд оплаты труда</t>
  </si>
  <si>
    <t>1.1.2.1</t>
  </si>
  <si>
    <t>1.1.3</t>
  </si>
  <si>
    <t>Прочие подконтрольные расходы (с расшифровкой)</t>
  </si>
  <si>
    <t>1.1.3.1</t>
  </si>
  <si>
    <t>Работы и услуги производственного характера</t>
  </si>
  <si>
    <t xml:space="preserve">в связи с увеличением ремонтных работ для увеличения надежности и качества обслуживания </t>
  </si>
  <si>
    <t>1.1.3.2</t>
  </si>
  <si>
    <t>Обеспечение нормальных условий труда и ТБ</t>
  </si>
  <si>
    <t>1.1.3.3</t>
  </si>
  <si>
    <t>Расходы на командировки</t>
  </si>
  <si>
    <t>1.1.3.4</t>
  </si>
  <si>
    <t>Расходы на обучение</t>
  </si>
  <si>
    <t>1.1.3.5</t>
  </si>
  <si>
    <t>Расходы на страхование</t>
  </si>
  <si>
    <t>1.1.3.6</t>
  </si>
  <si>
    <t>Работы и услуги непроизводственного характера</t>
  </si>
  <si>
    <t>1.1.3.7</t>
  </si>
  <si>
    <t>Расходы на содержание зданий и сооружений</t>
  </si>
  <si>
    <t>1.1.3.8</t>
  </si>
  <si>
    <t>Расходы на услуги банков</t>
  </si>
  <si>
    <t>1.1.3.9</t>
  </si>
  <si>
    <t>в том числе прибыль на социальное развитие (включая социальные выплаты)</t>
  </si>
  <si>
    <t>1.1.3.10</t>
  </si>
  <si>
    <t>в том числе транспортные услуги</t>
  </si>
  <si>
    <t>1.1.3.11</t>
  </si>
  <si>
    <t>Прочие обоснованные подконтрольные расходы</t>
  </si>
  <si>
    <t>1.1.4</t>
  </si>
  <si>
    <t>Расходы на приобретение электроэнергии на хоз нужды</t>
  </si>
  <si>
    <t>1.1.5</t>
  </si>
  <si>
    <t>Расходы из прибыли в составе подконтрольных расходов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</si>
  <si>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</si>
  <si>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</si>
  <si>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</si>
  <si>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</si>
  <si>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</si>
  <si>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</si>
  <si>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</si>
  <si>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</si>
  <si>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</si>
  <si>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отчисления на социальные нужды</t>
  </si>
  <si>
    <t>1.2.5</t>
  </si>
  <si>
    <t>расходы на возврат и обслуживание долгосрочных заемных средств, направляемых на финансирование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</si>
  <si>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</si>
  <si>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</si>
  <si>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</si>
  <si>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</si>
  <si>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1.2.8</t>
  </si>
  <si>
    <t>налог на прибыль</t>
  </si>
  <si>
    <t>1.2.9</t>
  </si>
  <si>
    <t>прочие налоги</t>
  </si>
  <si>
    <t>ввод в эксплуатацию новых объектов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</si>
  <si>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</si>
  <si>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</si>
  <si>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</si>
  <si>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Справочно: "Количество льготных технологических присоединений"</t>
  </si>
  <si>
    <t>ед.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</si>
  <si>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</si>
  <si>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</si>
  <si>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</si>
  <si>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>прочие неподконтрольные расходы (с расшифровкой)</t>
  </si>
  <si>
    <t>1.3</t>
  </si>
  <si>
    <t>недополученный по независящим причинам доход (+)/избыток средств, полученный в предыдущем периоде регулирования (-)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</si>
  <si>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</si>
  <si>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</si>
  <si>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</si>
  <si>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</si>
  <si>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</si>
  <si>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</si>
  <si>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</si>
  <si>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</si>
  <si>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</si>
  <si>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</si>
  <si>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</si>
  <si>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</si>
  <si>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</si>
  <si>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</si>
  <si>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2.1</t>
  </si>
  <si>
    <t>в том числе трансформаторная мощность подстанций на уровне напряжения 6 кВ</t>
  </si>
  <si>
    <t>2.2</t>
  </si>
  <si>
    <t>в том числе трансформаторная мощность подстанций на уровне напряжения 10 кВ</t>
  </si>
  <si>
    <t>2.3</t>
  </si>
  <si>
    <t>в том числе трансформаторная мощность подстанций на уровне напряжения 20 кВ</t>
  </si>
  <si>
    <t>3</t>
  </si>
  <si>
    <t>Количество условных единиц по линиям электропередач, всего</t>
  </si>
  <si>
    <t>у.е.</t>
  </si>
  <si>
    <t>3.1</t>
  </si>
  <si>
    <t>в том числе количество условных единиц по линиям электропередач на уровне напряжения 1-20</t>
  </si>
  <si>
    <t>3.2</t>
  </si>
  <si>
    <t>в том числе количество условных единиц по линиям электропередач на уровне напряжения 20-35</t>
  </si>
  <si>
    <t>3.3</t>
  </si>
  <si>
    <t>в том числе количество условных единиц по линиям электропередач на уровне напряжения 0,4 кВ</t>
  </si>
  <si>
    <t>4</t>
  </si>
  <si>
    <t>Количество условных единиц по подстанциям, всего</t>
  </si>
  <si>
    <t>4.1</t>
  </si>
  <si>
    <t>в том числе количество условных единиц по подстанциям на уровне напряжения СН</t>
  </si>
  <si>
    <t>5</t>
  </si>
  <si>
    <t>Длина линий электропередач, всего</t>
  </si>
  <si>
    <t>км</t>
  </si>
  <si>
    <t>5.1</t>
  </si>
  <si>
    <t>в том числе длина линий электропередач на уровне напряжения 0,4 кВ</t>
  </si>
  <si>
    <t>5.2</t>
  </si>
  <si>
    <t>в том числе длина линий электропередач на уровне напряжения 1-20 кВ</t>
  </si>
  <si>
    <t>в том числе длина линий электропередач на уровне напряжения 20-35 кВ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</si>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</sst>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  <family val="2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u/>
      <sz val="10.5"/>
      <name val="Times New Roman"/>
      <family val="1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</font>
    <font>
      <sz val="10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6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1" fillId="0" borderId="0" xfId="2"/>
    <xf numFmtId="49" fontId="4" fillId="0" borderId="1" xfId="2" applyNumberFormat="1" applyFont="1" applyBorder="1" applyAlignment="1">
      <alignment horizontal="center"/>
    </xf>
    <xf numFmtId="49" fontId="4" fillId="0" borderId="0" xfId="2" applyNumberFormat="1" applyFont="1" applyAlignment="1">
      <alignment horizontal="center"/>
    </xf>
    <xf numFmtId="0" fontId="4" fillId="0" borderId="0" xfId="2" applyFont="1"/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5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0" fontId="10" fillId="0" borderId="0" xfId="0" applyFont="1"/>
    <xf numFmtId="0" fontId="7" fillId="0" borderId="2" xfId="2" applyFont="1" applyBorder="1" applyAlignment="1">
      <alignment horizontal="left" vertical="center"/>
    </xf>
    <xf numFmtId="0" fontId="8" fillId="0" borderId="5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1" fillId="0" borderId="0" xfId="2" applyAlignment="1">
      <alignment horizontal="left"/>
    </xf>
    <xf numFmtId="0" fontId="0" fillId="0" borderId="0" xfId="0" applyAlignment="1">
      <alignment horizontal="left"/>
    </xf>
    <xf numFmtId="0" fontId="2" fillId="0" borderId="0" xfId="2" applyFont="1" applyAlignment="1">
      <alignment horizontal="right"/>
    </xf>
    <xf numFmtId="0" fontId="7" fillId="0" borderId="5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7" fillId="0" borderId="0" xfId="2" applyFont="1"/>
    <xf numFmtId="0" fontId="8" fillId="0" borderId="5" xfId="2" applyFont="1" applyBorder="1" applyAlignment="1">
      <alignment horizontal="center" vertical="center"/>
    </xf>
    <xf numFmtId="4" fontId="8" fillId="0" borderId="5" xfId="2" applyNumberFormat="1" applyFont="1" applyBorder="1" applyAlignment="1">
      <alignment horizontal="center" vertical="center"/>
    </xf>
    <xf numFmtId="4" fontId="8" fillId="0" borderId="5" xfId="2" applyNumberFormat="1" applyFont="1" applyBorder="1" applyAlignment="1">
      <alignment horizontal="left" vertical="center" wrapText="1"/>
    </xf>
    <xf numFmtId="9" fontId="10" fillId="0" borderId="0" xfId="1" applyNumberFormat="1" applyFont="1"/>
    <xf numFmtId="4" fontId="10" fillId="0" borderId="0" xfId="0" applyNumberFormat="1" applyFont="1"/>
    <xf numFmtId="4" fontId="7" fillId="0" borderId="5" xfId="2" applyNumberFormat="1" applyFont="1" applyBorder="1" applyAlignment="1">
      <alignment horizontal="center" vertical="center"/>
    </xf>
    <xf numFmtId="9" fontId="3" fillId="0" borderId="0" xfId="1" applyNumberFormat="1"/>
    <xf numFmtId="4" fontId="11" fillId="0" borderId="0" xfId="0" applyNumberFormat="1" applyFont="1"/>
    <xf numFmtId="4" fontId="0" fillId="0" borderId="0" xfId="0" applyNumberFormat="1"/>
    <xf numFmtId="0" fontId="8" fillId="0" borderId="5" xfId="2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4" fillId="0" borderId="1" xfId="2" applyFont="1" applyBorder="1" applyAlignment="1">
      <alignment horizontal="center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/>
    </xf>
    <xf numFmtId="49" fontId="4" fillId="0" borderId="1" xfId="2" applyNumberFormat="1" applyFont="1" applyBorder="1" applyAlignment="1">
      <alignment horizontal="left"/>
    </xf>
    <xf numFmtId="49" fontId="4" fillId="0" borderId="2" xfId="2" applyNumberFormat="1" applyFont="1" applyBorder="1" applyAlignment="1">
      <alignment horizontal="left"/>
    </xf>
    <xf numFmtId="49" fontId="7" fillId="0" borderId="5" xfId="2" applyNumberFormat="1" applyFont="1" applyBorder="1" applyAlignment="1">
      <alignment horizontal="left" vertical="center" indent="3"/>
    </xf>
    <xf numFmtId="49" fontId="7" fillId="0" borderId="2" xfId="2" applyNumberFormat="1" applyFont="1" applyBorder="1" applyAlignment="1">
      <alignment horizontal="left" vertical="center" indent="3"/>
    </xf>
    <xf numFmtId="0" fontId="7" fillId="0" borderId="5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left" vertical="center" wrapText="1"/>
    </xf>
    <xf numFmtId="49" fontId="7" fillId="0" borderId="5" xfId="2" applyNumberFormat="1" applyFont="1" applyBorder="1" applyAlignment="1">
      <alignment horizontal="left" vertical="center" indent="4"/>
    </xf>
    <xf numFmtId="49" fontId="7" fillId="0" borderId="2" xfId="2" applyNumberFormat="1" applyFont="1" applyBorder="1" applyAlignment="1">
      <alignment horizontal="left" vertical="center" indent="4"/>
    </xf>
    <xf numFmtId="49" fontId="7" fillId="0" borderId="5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8" fillId="0" borderId="5" xfId="2" applyNumberFormat="1" applyFont="1" applyBorder="1" applyAlignment="1">
      <alignment horizontal="left" vertical="center" indent="1"/>
    </xf>
    <xf numFmtId="49" fontId="8" fillId="0" borderId="2" xfId="2" applyNumberFormat="1" applyFont="1" applyBorder="1" applyAlignment="1">
      <alignment horizontal="left" vertical="center" indent="1"/>
    </xf>
    <xf numFmtId="0" fontId="9" fillId="0" borderId="5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49" fontId="8" fillId="0" borderId="5" xfId="2" applyNumberFormat="1" applyFont="1" applyBorder="1" applyAlignment="1">
      <alignment horizontal="left" vertical="center" indent="2"/>
    </xf>
    <xf numFmtId="49" fontId="8" fillId="0" borderId="2" xfId="2" applyNumberFormat="1" applyFont="1" applyBorder="1" applyAlignment="1">
      <alignment horizontal="left" vertical="center" indent="2"/>
    </xf>
    <xf numFmtId="0" fontId="7" fillId="0" borderId="5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49" fontId="7" fillId="0" borderId="5" xfId="2" applyNumberFormat="1" applyFont="1" applyBorder="1" applyAlignment="1">
      <alignment horizontal="left" vertical="center" indent="5"/>
    </xf>
    <xf numFmtId="49" fontId="7" fillId="0" borderId="2" xfId="2" applyNumberFormat="1" applyFont="1" applyBorder="1" applyAlignment="1">
      <alignment horizontal="left" vertical="center" indent="5"/>
    </xf>
    <xf numFmtId="0" fontId="7" fillId="0" borderId="5" xfId="2" applyFont="1" applyBorder="1" applyAlignment="1">
      <alignment horizontal="left" vertical="center" wrapText="1" indent="1"/>
    </xf>
    <xf numFmtId="0" fontId="7" fillId="0" borderId="2" xfId="2" applyFont="1" applyBorder="1" applyAlignment="1">
      <alignment horizontal="left" vertical="center" wrapText="1" indent="1"/>
    </xf>
    <xf numFmtId="49" fontId="7" fillId="0" borderId="5" xfId="2" applyNumberFormat="1" applyFont="1" applyBorder="1" applyAlignment="1">
      <alignment horizontal="left" vertical="center" indent="1"/>
    </xf>
    <xf numFmtId="49" fontId="7" fillId="0" borderId="2" xfId="2" applyNumberFormat="1" applyFont="1" applyBorder="1" applyAlignment="1">
      <alignment horizontal="left" vertical="center" indent="1"/>
    </xf>
    <xf numFmtId="0" fontId="8" fillId="0" borderId="5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49" fontId="7" fillId="0" borderId="5" xfId="2" applyNumberFormat="1" applyFont="1" applyBorder="1" applyAlignment="1">
      <alignment horizontal="left" vertical="center" indent="2"/>
    </xf>
    <xf numFmtId="49" fontId="7" fillId="0" borderId="2" xfId="2" applyNumberFormat="1" applyFont="1" applyBorder="1" applyAlignment="1">
      <alignment horizontal="left" vertical="center" indent="2"/>
    </xf>
    <xf numFmtId="0" fontId="12" fillId="0" borderId="0" xfId="2" applyFont="1" applyAlignment="1">
      <alignment horizontal="justify" wrapText="1"/>
    </xf>
    <xf numFmtId="0" fontId="2" fillId="0" borderId="0" xfId="2" applyFont="1" applyAlignment="1">
      <alignment horizontal="justify" wrapText="1"/>
    </xf>
  </cellXfs>
  <cellStyles count="3">
    <cellStyle name="Обычный" xfId="0" builtinId="0"/>
    <cellStyle name="Обычный 4" xfId="2" xr:uid="{72C9C1C2-082A-4EF1-8597-E99871E84F9E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72A6-81E2-4E1D-AF8B-EFBF06D5F92E}">
  <sheetPr>
    <tabColor theme="7" tint="0.79998168889431442"/>
  </sheetPr>
  <dimension ref="A1:S87"/>
  <sheetViews>
    <sheetView tabSelected="1" topLeftCell="A5" workbookViewId="0">
      <selection activeCell="K54" sqref="K54"/>
    </sheetView>
  </sheetViews>
  <sheetFormatPr defaultRowHeight="10.199999999999999" x14ac:dyDescent="0.2"/>
  <cols>
    <col min="1" max="1" width="1.140625" customWidth="1"/>
    <col min="2" max="2" width="14.28515625" style="18" customWidth="1"/>
    <col min="3" max="3" width="22" customWidth="1"/>
    <col min="4" max="4" width="10.7109375" customWidth="1"/>
    <col min="5" max="5" width="13.140625" customWidth="1"/>
    <col min="6" max="6" width="5.140625" customWidth="1"/>
    <col min="7" max="7" width="12.7109375" customWidth="1"/>
    <col min="8" max="8" width="10" customWidth="1"/>
    <col min="9" max="9" width="16.28515625" customWidth="1"/>
    <col min="10" max="10" width="18.140625" customWidth="1"/>
    <col min="11" max="11" width="16.42578125" customWidth="1"/>
    <col min="12" max="12" width="29" customWidth="1"/>
    <col min="15" max="15" width="11" customWidth="1"/>
    <col min="257" max="257" width="1.140625" customWidth="1"/>
    <col min="258" max="258" width="14.28515625" customWidth="1"/>
    <col min="259" max="259" width="22" customWidth="1"/>
    <col min="260" max="260" width="10.7109375" customWidth="1"/>
    <col min="261" max="261" width="13.140625" customWidth="1"/>
    <col min="262" max="262" width="5.140625" customWidth="1"/>
    <col min="263" max="263" width="12.7109375" customWidth="1"/>
    <col min="264" max="264" width="10" customWidth="1"/>
    <col min="265" max="265" width="16.28515625" customWidth="1"/>
    <col min="266" max="266" width="18.140625" customWidth="1"/>
    <col min="267" max="267" width="16.42578125" customWidth="1"/>
    <col min="268" max="268" width="29" customWidth="1"/>
    <col min="271" max="271" width="11" customWidth="1"/>
    <col min="513" max="513" width="1.140625" customWidth="1"/>
    <col min="514" max="514" width="14.28515625" customWidth="1"/>
    <col min="515" max="515" width="22" customWidth="1"/>
    <col min="516" max="516" width="10.7109375" customWidth="1"/>
    <col min="517" max="517" width="13.140625" customWidth="1"/>
    <col min="518" max="518" width="5.140625" customWidth="1"/>
    <col min="519" max="519" width="12.7109375" customWidth="1"/>
    <col min="520" max="520" width="10" customWidth="1"/>
    <col min="521" max="521" width="16.28515625" customWidth="1"/>
    <col min="522" max="522" width="18.140625" customWidth="1"/>
    <col min="523" max="523" width="16.42578125" customWidth="1"/>
    <col min="524" max="524" width="29" customWidth="1"/>
    <col min="527" max="527" width="11" customWidth="1"/>
    <col min="769" max="769" width="1.140625" customWidth="1"/>
    <col min="770" max="770" width="14.28515625" customWidth="1"/>
    <col min="771" max="771" width="22" customWidth="1"/>
    <col min="772" max="772" width="10.7109375" customWidth="1"/>
    <col min="773" max="773" width="13.140625" customWidth="1"/>
    <col min="774" max="774" width="5.140625" customWidth="1"/>
    <col min="775" max="775" width="12.7109375" customWidth="1"/>
    <col min="776" max="776" width="10" customWidth="1"/>
    <col min="777" max="777" width="16.28515625" customWidth="1"/>
    <col min="778" max="778" width="18.140625" customWidth="1"/>
    <col min="779" max="779" width="16.42578125" customWidth="1"/>
    <col min="780" max="780" width="29" customWidth="1"/>
    <col min="783" max="783" width="11" customWidth="1"/>
    <col min="1025" max="1025" width="1.140625" customWidth="1"/>
    <col min="1026" max="1026" width="14.28515625" customWidth="1"/>
    <col min="1027" max="1027" width="22" customWidth="1"/>
    <col min="1028" max="1028" width="10.7109375" customWidth="1"/>
    <col min="1029" max="1029" width="13.140625" customWidth="1"/>
    <col min="1030" max="1030" width="5.140625" customWidth="1"/>
    <col min="1031" max="1031" width="12.7109375" customWidth="1"/>
    <col min="1032" max="1032" width="10" customWidth="1"/>
    <col min="1033" max="1033" width="16.28515625" customWidth="1"/>
    <col min="1034" max="1034" width="18.140625" customWidth="1"/>
    <col min="1035" max="1035" width="16.42578125" customWidth="1"/>
    <col min="1036" max="1036" width="29" customWidth="1"/>
    <col min="1039" max="1039" width="11" customWidth="1"/>
    <col min="1281" max="1281" width="1.140625" customWidth="1"/>
    <col min="1282" max="1282" width="14.28515625" customWidth="1"/>
    <col min="1283" max="1283" width="22" customWidth="1"/>
    <col min="1284" max="1284" width="10.7109375" customWidth="1"/>
    <col min="1285" max="1285" width="13.140625" customWidth="1"/>
    <col min="1286" max="1286" width="5.140625" customWidth="1"/>
    <col min="1287" max="1287" width="12.7109375" customWidth="1"/>
    <col min="1288" max="1288" width="10" customWidth="1"/>
    <col min="1289" max="1289" width="16.28515625" customWidth="1"/>
    <col min="1290" max="1290" width="18.140625" customWidth="1"/>
    <col min="1291" max="1291" width="16.42578125" customWidth="1"/>
    <col min="1292" max="1292" width="29" customWidth="1"/>
    <col min="1295" max="1295" width="11" customWidth="1"/>
    <col min="1537" max="1537" width="1.140625" customWidth="1"/>
    <col min="1538" max="1538" width="14.28515625" customWidth="1"/>
    <col min="1539" max="1539" width="22" customWidth="1"/>
    <col min="1540" max="1540" width="10.7109375" customWidth="1"/>
    <col min="1541" max="1541" width="13.140625" customWidth="1"/>
    <col min="1542" max="1542" width="5.140625" customWidth="1"/>
    <col min="1543" max="1543" width="12.7109375" customWidth="1"/>
    <col min="1544" max="1544" width="10" customWidth="1"/>
    <col min="1545" max="1545" width="16.28515625" customWidth="1"/>
    <col min="1546" max="1546" width="18.140625" customWidth="1"/>
    <col min="1547" max="1547" width="16.42578125" customWidth="1"/>
    <col min="1548" max="1548" width="29" customWidth="1"/>
    <col min="1551" max="1551" width="11" customWidth="1"/>
    <col min="1793" max="1793" width="1.140625" customWidth="1"/>
    <col min="1794" max="1794" width="14.28515625" customWidth="1"/>
    <col min="1795" max="1795" width="22" customWidth="1"/>
    <col min="1796" max="1796" width="10.7109375" customWidth="1"/>
    <col min="1797" max="1797" width="13.140625" customWidth="1"/>
    <col min="1798" max="1798" width="5.140625" customWidth="1"/>
    <col min="1799" max="1799" width="12.7109375" customWidth="1"/>
    <col min="1800" max="1800" width="10" customWidth="1"/>
    <col min="1801" max="1801" width="16.28515625" customWidth="1"/>
    <col min="1802" max="1802" width="18.140625" customWidth="1"/>
    <col min="1803" max="1803" width="16.42578125" customWidth="1"/>
    <col min="1804" max="1804" width="29" customWidth="1"/>
    <col min="1807" max="1807" width="11" customWidth="1"/>
    <col min="2049" max="2049" width="1.140625" customWidth="1"/>
    <col min="2050" max="2050" width="14.28515625" customWidth="1"/>
    <col min="2051" max="2051" width="22" customWidth="1"/>
    <col min="2052" max="2052" width="10.7109375" customWidth="1"/>
    <col min="2053" max="2053" width="13.140625" customWidth="1"/>
    <col min="2054" max="2054" width="5.140625" customWidth="1"/>
    <col min="2055" max="2055" width="12.7109375" customWidth="1"/>
    <col min="2056" max="2056" width="10" customWidth="1"/>
    <col min="2057" max="2057" width="16.28515625" customWidth="1"/>
    <col min="2058" max="2058" width="18.140625" customWidth="1"/>
    <col min="2059" max="2059" width="16.42578125" customWidth="1"/>
    <col min="2060" max="2060" width="29" customWidth="1"/>
    <col min="2063" max="2063" width="11" customWidth="1"/>
    <col min="2305" max="2305" width="1.140625" customWidth="1"/>
    <col min="2306" max="2306" width="14.28515625" customWidth="1"/>
    <col min="2307" max="2307" width="22" customWidth="1"/>
    <col min="2308" max="2308" width="10.7109375" customWidth="1"/>
    <col min="2309" max="2309" width="13.140625" customWidth="1"/>
    <col min="2310" max="2310" width="5.140625" customWidth="1"/>
    <col min="2311" max="2311" width="12.7109375" customWidth="1"/>
    <col min="2312" max="2312" width="10" customWidth="1"/>
    <col min="2313" max="2313" width="16.28515625" customWidth="1"/>
    <col min="2314" max="2314" width="18.140625" customWidth="1"/>
    <col min="2315" max="2315" width="16.42578125" customWidth="1"/>
    <col min="2316" max="2316" width="29" customWidth="1"/>
    <col min="2319" max="2319" width="11" customWidth="1"/>
    <col min="2561" max="2561" width="1.140625" customWidth="1"/>
    <col min="2562" max="2562" width="14.28515625" customWidth="1"/>
    <col min="2563" max="2563" width="22" customWidth="1"/>
    <col min="2564" max="2564" width="10.7109375" customWidth="1"/>
    <col min="2565" max="2565" width="13.140625" customWidth="1"/>
    <col min="2566" max="2566" width="5.140625" customWidth="1"/>
    <col min="2567" max="2567" width="12.7109375" customWidth="1"/>
    <col min="2568" max="2568" width="10" customWidth="1"/>
    <col min="2569" max="2569" width="16.28515625" customWidth="1"/>
    <col min="2570" max="2570" width="18.140625" customWidth="1"/>
    <col min="2571" max="2571" width="16.42578125" customWidth="1"/>
    <col min="2572" max="2572" width="29" customWidth="1"/>
    <col min="2575" max="2575" width="11" customWidth="1"/>
    <col min="2817" max="2817" width="1.140625" customWidth="1"/>
    <col min="2818" max="2818" width="14.28515625" customWidth="1"/>
    <col min="2819" max="2819" width="22" customWidth="1"/>
    <col min="2820" max="2820" width="10.7109375" customWidth="1"/>
    <col min="2821" max="2821" width="13.140625" customWidth="1"/>
    <col min="2822" max="2822" width="5.140625" customWidth="1"/>
    <col min="2823" max="2823" width="12.7109375" customWidth="1"/>
    <col min="2824" max="2824" width="10" customWidth="1"/>
    <col min="2825" max="2825" width="16.28515625" customWidth="1"/>
    <col min="2826" max="2826" width="18.140625" customWidth="1"/>
    <col min="2827" max="2827" width="16.42578125" customWidth="1"/>
    <col min="2828" max="2828" width="29" customWidth="1"/>
    <col min="2831" max="2831" width="11" customWidth="1"/>
    <col min="3073" max="3073" width="1.140625" customWidth="1"/>
    <col min="3074" max="3074" width="14.28515625" customWidth="1"/>
    <col min="3075" max="3075" width="22" customWidth="1"/>
    <col min="3076" max="3076" width="10.7109375" customWidth="1"/>
    <col min="3077" max="3077" width="13.140625" customWidth="1"/>
    <col min="3078" max="3078" width="5.140625" customWidth="1"/>
    <col min="3079" max="3079" width="12.7109375" customWidth="1"/>
    <col min="3080" max="3080" width="10" customWidth="1"/>
    <col min="3081" max="3081" width="16.28515625" customWidth="1"/>
    <col min="3082" max="3082" width="18.140625" customWidth="1"/>
    <col min="3083" max="3083" width="16.42578125" customWidth="1"/>
    <col min="3084" max="3084" width="29" customWidth="1"/>
    <col min="3087" max="3087" width="11" customWidth="1"/>
    <col min="3329" max="3329" width="1.140625" customWidth="1"/>
    <col min="3330" max="3330" width="14.28515625" customWidth="1"/>
    <col min="3331" max="3331" width="22" customWidth="1"/>
    <col min="3332" max="3332" width="10.7109375" customWidth="1"/>
    <col min="3333" max="3333" width="13.140625" customWidth="1"/>
    <col min="3334" max="3334" width="5.140625" customWidth="1"/>
    <col min="3335" max="3335" width="12.7109375" customWidth="1"/>
    <col min="3336" max="3336" width="10" customWidth="1"/>
    <col min="3337" max="3337" width="16.28515625" customWidth="1"/>
    <col min="3338" max="3338" width="18.140625" customWidth="1"/>
    <col min="3339" max="3339" width="16.42578125" customWidth="1"/>
    <col min="3340" max="3340" width="29" customWidth="1"/>
    <col min="3343" max="3343" width="11" customWidth="1"/>
    <col min="3585" max="3585" width="1.140625" customWidth="1"/>
    <col min="3586" max="3586" width="14.28515625" customWidth="1"/>
    <col min="3587" max="3587" width="22" customWidth="1"/>
    <col min="3588" max="3588" width="10.7109375" customWidth="1"/>
    <col min="3589" max="3589" width="13.140625" customWidth="1"/>
    <col min="3590" max="3590" width="5.140625" customWidth="1"/>
    <col min="3591" max="3591" width="12.7109375" customWidth="1"/>
    <col min="3592" max="3592" width="10" customWidth="1"/>
    <col min="3593" max="3593" width="16.28515625" customWidth="1"/>
    <col min="3594" max="3594" width="18.140625" customWidth="1"/>
    <col min="3595" max="3595" width="16.42578125" customWidth="1"/>
    <col min="3596" max="3596" width="29" customWidth="1"/>
    <col min="3599" max="3599" width="11" customWidth="1"/>
    <col min="3841" max="3841" width="1.140625" customWidth="1"/>
    <col min="3842" max="3842" width="14.28515625" customWidth="1"/>
    <col min="3843" max="3843" width="22" customWidth="1"/>
    <col min="3844" max="3844" width="10.7109375" customWidth="1"/>
    <col min="3845" max="3845" width="13.140625" customWidth="1"/>
    <col min="3846" max="3846" width="5.140625" customWidth="1"/>
    <col min="3847" max="3847" width="12.7109375" customWidth="1"/>
    <col min="3848" max="3848" width="10" customWidth="1"/>
    <col min="3849" max="3849" width="16.28515625" customWidth="1"/>
    <col min="3850" max="3850" width="18.140625" customWidth="1"/>
    <col min="3851" max="3851" width="16.42578125" customWidth="1"/>
    <col min="3852" max="3852" width="29" customWidth="1"/>
    <col min="3855" max="3855" width="11" customWidth="1"/>
    <col min="4097" max="4097" width="1.140625" customWidth="1"/>
    <col min="4098" max="4098" width="14.28515625" customWidth="1"/>
    <col min="4099" max="4099" width="22" customWidth="1"/>
    <col min="4100" max="4100" width="10.7109375" customWidth="1"/>
    <col min="4101" max="4101" width="13.140625" customWidth="1"/>
    <col min="4102" max="4102" width="5.140625" customWidth="1"/>
    <col min="4103" max="4103" width="12.7109375" customWidth="1"/>
    <col min="4104" max="4104" width="10" customWidth="1"/>
    <col min="4105" max="4105" width="16.28515625" customWidth="1"/>
    <col min="4106" max="4106" width="18.140625" customWidth="1"/>
    <col min="4107" max="4107" width="16.42578125" customWidth="1"/>
    <col min="4108" max="4108" width="29" customWidth="1"/>
    <col min="4111" max="4111" width="11" customWidth="1"/>
    <col min="4353" max="4353" width="1.140625" customWidth="1"/>
    <col min="4354" max="4354" width="14.28515625" customWidth="1"/>
    <col min="4355" max="4355" width="22" customWidth="1"/>
    <col min="4356" max="4356" width="10.7109375" customWidth="1"/>
    <col min="4357" max="4357" width="13.140625" customWidth="1"/>
    <col min="4358" max="4358" width="5.140625" customWidth="1"/>
    <col min="4359" max="4359" width="12.7109375" customWidth="1"/>
    <col min="4360" max="4360" width="10" customWidth="1"/>
    <col min="4361" max="4361" width="16.28515625" customWidth="1"/>
    <col min="4362" max="4362" width="18.140625" customWidth="1"/>
    <col min="4363" max="4363" width="16.42578125" customWidth="1"/>
    <col min="4364" max="4364" width="29" customWidth="1"/>
    <col min="4367" max="4367" width="11" customWidth="1"/>
    <col min="4609" max="4609" width="1.140625" customWidth="1"/>
    <col min="4610" max="4610" width="14.28515625" customWidth="1"/>
    <col min="4611" max="4611" width="22" customWidth="1"/>
    <col min="4612" max="4612" width="10.7109375" customWidth="1"/>
    <col min="4613" max="4613" width="13.140625" customWidth="1"/>
    <col min="4614" max="4614" width="5.140625" customWidth="1"/>
    <col min="4615" max="4615" width="12.7109375" customWidth="1"/>
    <col min="4616" max="4616" width="10" customWidth="1"/>
    <col min="4617" max="4617" width="16.28515625" customWidth="1"/>
    <col min="4618" max="4618" width="18.140625" customWidth="1"/>
    <col min="4619" max="4619" width="16.42578125" customWidth="1"/>
    <col min="4620" max="4620" width="29" customWidth="1"/>
    <col min="4623" max="4623" width="11" customWidth="1"/>
    <col min="4865" max="4865" width="1.140625" customWidth="1"/>
    <col min="4866" max="4866" width="14.28515625" customWidth="1"/>
    <col min="4867" max="4867" width="22" customWidth="1"/>
    <col min="4868" max="4868" width="10.7109375" customWidth="1"/>
    <col min="4869" max="4869" width="13.140625" customWidth="1"/>
    <col min="4870" max="4870" width="5.140625" customWidth="1"/>
    <col min="4871" max="4871" width="12.7109375" customWidth="1"/>
    <col min="4872" max="4872" width="10" customWidth="1"/>
    <col min="4873" max="4873" width="16.28515625" customWidth="1"/>
    <col min="4874" max="4874" width="18.140625" customWidth="1"/>
    <col min="4875" max="4875" width="16.42578125" customWidth="1"/>
    <col min="4876" max="4876" width="29" customWidth="1"/>
    <col min="4879" max="4879" width="11" customWidth="1"/>
    <col min="5121" max="5121" width="1.140625" customWidth="1"/>
    <col min="5122" max="5122" width="14.28515625" customWidth="1"/>
    <col min="5123" max="5123" width="22" customWidth="1"/>
    <col min="5124" max="5124" width="10.7109375" customWidth="1"/>
    <col min="5125" max="5125" width="13.140625" customWidth="1"/>
    <col min="5126" max="5126" width="5.140625" customWidth="1"/>
    <col min="5127" max="5127" width="12.7109375" customWidth="1"/>
    <col min="5128" max="5128" width="10" customWidth="1"/>
    <col min="5129" max="5129" width="16.28515625" customWidth="1"/>
    <col min="5130" max="5130" width="18.140625" customWidth="1"/>
    <col min="5131" max="5131" width="16.42578125" customWidth="1"/>
    <col min="5132" max="5132" width="29" customWidth="1"/>
    <col min="5135" max="5135" width="11" customWidth="1"/>
    <col min="5377" max="5377" width="1.140625" customWidth="1"/>
    <col min="5378" max="5378" width="14.28515625" customWidth="1"/>
    <col min="5379" max="5379" width="22" customWidth="1"/>
    <col min="5380" max="5380" width="10.7109375" customWidth="1"/>
    <col min="5381" max="5381" width="13.140625" customWidth="1"/>
    <col min="5382" max="5382" width="5.140625" customWidth="1"/>
    <col min="5383" max="5383" width="12.7109375" customWidth="1"/>
    <col min="5384" max="5384" width="10" customWidth="1"/>
    <col min="5385" max="5385" width="16.28515625" customWidth="1"/>
    <col min="5386" max="5386" width="18.140625" customWidth="1"/>
    <col min="5387" max="5387" width="16.42578125" customWidth="1"/>
    <col min="5388" max="5388" width="29" customWidth="1"/>
    <col min="5391" max="5391" width="11" customWidth="1"/>
    <col min="5633" max="5633" width="1.140625" customWidth="1"/>
    <col min="5634" max="5634" width="14.28515625" customWidth="1"/>
    <col min="5635" max="5635" width="22" customWidth="1"/>
    <col min="5636" max="5636" width="10.7109375" customWidth="1"/>
    <col min="5637" max="5637" width="13.140625" customWidth="1"/>
    <col min="5638" max="5638" width="5.140625" customWidth="1"/>
    <col min="5639" max="5639" width="12.7109375" customWidth="1"/>
    <col min="5640" max="5640" width="10" customWidth="1"/>
    <col min="5641" max="5641" width="16.28515625" customWidth="1"/>
    <col min="5642" max="5642" width="18.140625" customWidth="1"/>
    <col min="5643" max="5643" width="16.42578125" customWidth="1"/>
    <col min="5644" max="5644" width="29" customWidth="1"/>
    <col min="5647" max="5647" width="11" customWidth="1"/>
    <col min="5889" max="5889" width="1.140625" customWidth="1"/>
    <col min="5890" max="5890" width="14.28515625" customWidth="1"/>
    <col min="5891" max="5891" width="22" customWidth="1"/>
    <col min="5892" max="5892" width="10.7109375" customWidth="1"/>
    <col min="5893" max="5893" width="13.140625" customWidth="1"/>
    <col min="5894" max="5894" width="5.140625" customWidth="1"/>
    <col min="5895" max="5895" width="12.7109375" customWidth="1"/>
    <col min="5896" max="5896" width="10" customWidth="1"/>
    <col min="5897" max="5897" width="16.28515625" customWidth="1"/>
    <col min="5898" max="5898" width="18.140625" customWidth="1"/>
    <col min="5899" max="5899" width="16.42578125" customWidth="1"/>
    <col min="5900" max="5900" width="29" customWidth="1"/>
    <col min="5903" max="5903" width="11" customWidth="1"/>
    <col min="6145" max="6145" width="1.140625" customWidth="1"/>
    <col min="6146" max="6146" width="14.28515625" customWidth="1"/>
    <col min="6147" max="6147" width="22" customWidth="1"/>
    <col min="6148" max="6148" width="10.7109375" customWidth="1"/>
    <col min="6149" max="6149" width="13.140625" customWidth="1"/>
    <col min="6150" max="6150" width="5.140625" customWidth="1"/>
    <col min="6151" max="6151" width="12.7109375" customWidth="1"/>
    <col min="6152" max="6152" width="10" customWidth="1"/>
    <col min="6153" max="6153" width="16.28515625" customWidth="1"/>
    <col min="6154" max="6154" width="18.140625" customWidth="1"/>
    <col min="6155" max="6155" width="16.42578125" customWidth="1"/>
    <col min="6156" max="6156" width="29" customWidth="1"/>
    <col min="6159" max="6159" width="11" customWidth="1"/>
    <col min="6401" max="6401" width="1.140625" customWidth="1"/>
    <col min="6402" max="6402" width="14.28515625" customWidth="1"/>
    <col min="6403" max="6403" width="22" customWidth="1"/>
    <col min="6404" max="6404" width="10.7109375" customWidth="1"/>
    <col min="6405" max="6405" width="13.140625" customWidth="1"/>
    <col min="6406" max="6406" width="5.140625" customWidth="1"/>
    <col min="6407" max="6407" width="12.7109375" customWidth="1"/>
    <col min="6408" max="6408" width="10" customWidth="1"/>
    <col min="6409" max="6409" width="16.28515625" customWidth="1"/>
    <col min="6410" max="6410" width="18.140625" customWidth="1"/>
    <col min="6411" max="6411" width="16.42578125" customWidth="1"/>
    <col min="6412" max="6412" width="29" customWidth="1"/>
    <col min="6415" max="6415" width="11" customWidth="1"/>
    <col min="6657" max="6657" width="1.140625" customWidth="1"/>
    <col min="6658" max="6658" width="14.28515625" customWidth="1"/>
    <col min="6659" max="6659" width="22" customWidth="1"/>
    <col min="6660" max="6660" width="10.7109375" customWidth="1"/>
    <col min="6661" max="6661" width="13.140625" customWidth="1"/>
    <col min="6662" max="6662" width="5.140625" customWidth="1"/>
    <col min="6663" max="6663" width="12.7109375" customWidth="1"/>
    <col min="6664" max="6664" width="10" customWidth="1"/>
    <col min="6665" max="6665" width="16.28515625" customWidth="1"/>
    <col min="6666" max="6666" width="18.140625" customWidth="1"/>
    <col min="6667" max="6667" width="16.42578125" customWidth="1"/>
    <col min="6668" max="6668" width="29" customWidth="1"/>
    <col min="6671" max="6671" width="11" customWidth="1"/>
    <col min="6913" max="6913" width="1.140625" customWidth="1"/>
    <col min="6914" max="6914" width="14.28515625" customWidth="1"/>
    <col min="6915" max="6915" width="22" customWidth="1"/>
    <col min="6916" max="6916" width="10.7109375" customWidth="1"/>
    <col min="6917" max="6917" width="13.140625" customWidth="1"/>
    <col min="6918" max="6918" width="5.140625" customWidth="1"/>
    <col min="6919" max="6919" width="12.7109375" customWidth="1"/>
    <col min="6920" max="6920" width="10" customWidth="1"/>
    <col min="6921" max="6921" width="16.28515625" customWidth="1"/>
    <col min="6922" max="6922" width="18.140625" customWidth="1"/>
    <col min="6923" max="6923" width="16.42578125" customWidth="1"/>
    <col min="6924" max="6924" width="29" customWidth="1"/>
    <col min="6927" max="6927" width="11" customWidth="1"/>
    <col min="7169" max="7169" width="1.140625" customWidth="1"/>
    <col min="7170" max="7170" width="14.28515625" customWidth="1"/>
    <col min="7171" max="7171" width="22" customWidth="1"/>
    <col min="7172" max="7172" width="10.7109375" customWidth="1"/>
    <col min="7173" max="7173" width="13.140625" customWidth="1"/>
    <col min="7174" max="7174" width="5.140625" customWidth="1"/>
    <col min="7175" max="7175" width="12.7109375" customWidth="1"/>
    <col min="7176" max="7176" width="10" customWidth="1"/>
    <col min="7177" max="7177" width="16.28515625" customWidth="1"/>
    <col min="7178" max="7178" width="18.140625" customWidth="1"/>
    <col min="7179" max="7179" width="16.42578125" customWidth="1"/>
    <col min="7180" max="7180" width="29" customWidth="1"/>
    <col min="7183" max="7183" width="11" customWidth="1"/>
    <col min="7425" max="7425" width="1.140625" customWidth="1"/>
    <col min="7426" max="7426" width="14.28515625" customWidth="1"/>
    <col min="7427" max="7427" width="22" customWidth="1"/>
    <col min="7428" max="7428" width="10.7109375" customWidth="1"/>
    <col min="7429" max="7429" width="13.140625" customWidth="1"/>
    <col min="7430" max="7430" width="5.140625" customWidth="1"/>
    <col min="7431" max="7431" width="12.7109375" customWidth="1"/>
    <col min="7432" max="7432" width="10" customWidth="1"/>
    <col min="7433" max="7433" width="16.28515625" customWidth="1"/>
    <col min="7434" max="7434" width="18.140625" customWidth="1"/>
    <col min="7435" max="7435" width="16.42578125" customWidth="1"/>
    <col min="7436" max="7436" width="29" customWidth="1"/>
    <col min="7439" max="7439" width="11" customWidth="1"/>
    <col min="7681" max="7681" width="1.140625" customWidth="1"/>
    <col min="7682" max="7682" width="14.28515625" customWidth="1"/>
    <col min="7683" max="7683" width="22" customWidth="1"/>
    <col min="7684" max="7684" width="10.7109375" customWidth="1"/>
    <col min="7685" max="7685" width="13.140625" customWidth="1"/>
    <col min="7686" max="7686" width="5.140625" customWidth="1"/>
    <col min="7687" max="7687" width="12.7109375" customWidth="1"/>
    <col min="7688" max="7688" width="10" customWidth="1"/>
    <col min="7689" max="7689" width="16.28515625" customWidth="1"/>
    <col min="7690" max="7690" width="18.140625" customWidth="1"/>
    <col min="7691" max="7691" width="16.42578125" customWidth="1"/>
    <col min="7692" max="7692" width="29" customWidth="1"/>
    <col min="7695" max="7695" width="11" customWidth="1"/>
    <col min="7937" max="7937" width="1.140625" customWidth="1"/>
    <col min="7938" max="7938" width="14.28515625" customWidth="1"/>
    <col min="7939" max="7939" width="22" customWidth="1"/>
    <col min="7940" max="7940" width="10.7109375" customWidth="1"/>
    <col min="7941" max="7941" width="13.140625" customWidth="1"/>
    <col min="7942" max="7942" width="5.140625" customWidth="1"/>
    <col min="7943" max="7943" width="12.7109375" customWidth="1"/>
    <col min="7944" max="7944" width="10" customWidth="1"/>
    <col min="7945" max="7945" width="16.28515625" customWidth="1"/>
    <col min="7946" max="7946" width="18.140625" customWidth="1"/>
    <col min="7947" max="7947" width="16.42578125" customWidth="1"/>
    <col min="7948" max="7948" width="29" customWidth="1"/>
    <col min="7951" max="7951" width="11" customWidth="1"/>
    <col min="8193" max="8193" width="1.140625" customWidth="1"/>
    <col min="8194" max="8194" width="14.28515625" customWidth="1"/>
    <col min="8195" max="8195" width="22" customWidth="1"/>
    <col min="8196" max="8196" width="10.7109375" customWidth="1"/>
    <col min="8197" max="8197" width="13.140625" customWidth="1"/>
    <col min="8198" max="8198" width="5.140625" customWidth="1"/>
    <col min="8199" max="8199" width="12.7109375" customWidth="1"/>
    <col min="8200" max="8200" width="10" customWidth="1"/>
    <col min="8201" max="8201" width="16.28515625" customWidth="1"/>
    <col min="8202" max="8202" width="18.140625" customWidth="1"/>
    <col min="8203" max="8203" width="16.42578125" customWidth="1"/>
    <col min="8204" max="8204" width="29" customWidth="1"/>
    <col min="8207" max="8207" width="11" customWidth="1"/>
    <col min="8449" max="8449" width="1.140625" customWidth="1"/>
    <col min="8450" max="8450" width="14.28515625" customWidth="1"/>
    <col min="8451" max="8451" width="22" customWidth="1"/>
    <col min="8452" max="8452" width="10.7109375" customWidth="1"/>
    <col min="8453" max="8453" width="13.140625" customWidth="1"/>
    <col min="8454" max="8454" width="5.140625" customWidth="1"/>
    <col min="8455" max="8455" width="12.7109375" customWidth="1"/>
    <col min="8456" max="8456" width="10" customWidth="1"/>
    <col min="8457" max="8457" width="16.28515625" customWidth="1"/>
    <col min="8458" max="8458" width="18.140625" customWidth="1"/>
    <col min="8459" max="8459" width="16.42578125" customWidth="1"/>
    <col min="8460" max="8460" width="29" customWidth="1"/>
    <col min="8463" max="8463" width="11" customWidth="1"/>
    <col min="8705" max="8705" width="1.140625" customWidth="1"/>
    <col min="8706" max="8706" width="14.28515625" customWidth="1"/>
    <col min="8707" max="8707" width="22" customWidth="1"/>
    <col min="8708" max="8708" width="10.7109375" customWidth="1"/>
    <col min="8709" max="8709" width="13.140625" customWidth="1"/>
    <col min="8710" max="8710" width="5.140625" customWidth="1"/>
    <col min="8711" max="8711" width="12.7109375" customWidth="1"/>
    <col min="8712" max="8712" width="10" customWidth="1"/>
    <col min="8713" max="8713" width="16.28515625" customWidth="1"/>
    <col min="8714" max="8714" width="18.140625" customWidth="1"/>
    <col min="8715" max="8715" width="16.42578125" customWidth="1"/>
    <col min="8716" max="8716" width="29" customWidth="1"/>
    <col min="8719" max="8719" width="11" customWidth="1"/>
    <col min="8961" max="8961" width="1.140625" customWidth="1"/>
    <col min="8962" max="8962" width="14.28515625" customWidth="1"/>
    <col min="8963" max="8963" width="22" customWidth="1"/>
    <col min="8964" max="8964" width="10.7109375" customWidth="1"/>
    <col min="8965" max="8965" width="13.140625" customWidth="1"/>
    <col min="8966" max="8966" width="5.140625" customWidth="1"/>
    <col min="8967" max="8967" width="12.7109375" customWidth="1"/>
    <col min="8968" max="8968" width="10" customWidth="1"/>
    <col min="8969" max="8969" width="16.28515625" customWidth="1"/>
    <col min="8970" max="8970" width="18.140625" customWidth="1"/>
    <col min="8971" max="8971" width="16.42578125" customWidth="1"/>
    <col min="8972" max="8972" width="29" customWidth="1"/>
    <col min="8975" max="8975" width="11" customWidth="1"/>
    <col min="9217" max="9217" width="1.140625" customWidth="1"/>
    <col min="9218" max="9218" width="14.28515625" customWidth="1"/>
    <col min="9219" max="9219" width="22" customWidth="1"/>
    <col min="9220" max="9220" width="10.7109375" customWidth="1"/>
    <col min="9221" max="9221" width="13.140625" customWidth="1"/>
    <col min="9222" max="9222" width="5.140625" customWidth="1"/>
    <col min="9223" max="9223" width="12.7109375" customWidth="1"/>
    <col min="9224" max="9224" width="10" customWidth="1"/>
    <col min="9225" max="9225" width="16.28515625" customWidth="1"/>
    <col min="9226" max="9226" width="18.140625" customWidth="1"/>
    <col min="9227" max="9227" width="16.42578125" customWidth="1"/>
    <col min="9228" max="9228" width="29" customWidth="1"/>
    <col min="9231" max="9231" width="11" customWidth="1"/>
    <col min="9473" max="9473" width="1.140625" customWidth="1"/>
    <col min="9474" max="9474" width="14.28515625" customWidth="1"/>
    <col min="9475" max="9475" width="22" customWidth="1"/>
    <col min="9476" max="9476" width="10.7109375" customWidth="1"/>
    <col min="9477" max="9477" width="13.140625" customWidth="1"/>
    <col min="9478" max="9478" width="5.140625" customWidth="1"/>
    <col min="9479" max="9479" width="12.7109375" customWidth="1"/>
    <col min="9480" max="9480" width="10" customWidth="1"/>
    <col min="9481" max="9481" width="16.28515625" customWidth="1"/>
    <col min="9482" max="9482" width="18.140625" customWidth="1"/>
    <col min="9483" max="9483" width="16.42578125" customWidth="1"/>
    <col min="9484" max="9484" width="29" customWidth="1"/>
    <col min="9487" max="9487" width="11" customWidth="1"/>
    <col min="9729" max="9729" width="1.140625" customWidth="1"/>
    <col min="9730" max="9730" width="14.28515625" customWidth="1"/>
    <col min="9731" max="9731" width="22" customWidth="1"/>
    <col min="9732" max="9732" width="10.7109375" customWidth="1"/>
    <col min="9733" max="9733" width="13.140625" customWidth="1"/>
    <col min="9734" max="9734" width="5.140625" customWidth="1"/>
    <col min="9735" max="9735" width="12.7109375" customWidth="1"/>
    <col min="9736" max="9736" width="10" customWidth="1"/>
    <col min="9737" max="9737" width="16.28515625" customWidth="1"/>
    <col min="9738" max="9738" width="18.140625" customWidth="1"/>
    <col min="9739" max="9739" width="16.42578125" customWidth="1"/>
    <col min="9740" max="9740" width="29" customWidth="1"/>
    <col min="9743" max="9743" width="11" customWidth="1"/>
    <col min="9985" max="9985" width="1.140625" customWidth="1"/>
    <col min="9986" max="9986" width="14.28515625" customWidth="1"/>
    <col min="9987" max="9987" width="22" customWidth="1"/>
    <col min="9988" max="9988" width="10.7109375" customWidth="1"/>
    <col min="9989" max="9989" width="13.140625" customWidth="1"/>
    <col min="9990" max="9990" width="5.140625" customWidth="1"/>
    <col min="9991" max="9991" width="12.7109375" customWidth="1"/>
    <col min="9992" max="9992" width="10" customWidth="1"/>
    <col min="9993" max="9993" width="16.28515625" customWidth="1"/>
    <col min="9994" max="9994" width="18.140625" customWidth="1"/>
    <col min="9995" max="9995" width="16.42578125" customWidth="1"/>
    <col min="9996" max="9996" width="29" customWidth="1"/>
    <col min="9999" max="9999" width="11" customWidth="1"/>
    <col min="10241" max="10241" width="1.140625" customWidth="1"/>
    <col min="10242" max="10242" width="14.28515625" customWidth="1"/>
    <col min="10243" max="10243" width="22" customWidth="1"/>
    <col min="10244" max="10244" width="10.7109375" customWidth="1"/>
    <col min="10245" max="10245" width="13.140625" customWidth="1"/>
    <col min="10246" max="10246" width="5.140625" customWidth="1"/>
    <col min="10247" max="10247" width="12.7109375" customWidth="1"/>
    <col min="10248" max="10248" width="10" customWidth="1"/>
    <col min="10249" max="10249" width="16.28515625" customWidth="1"/>
    <col min="10250" max="10250" width="18.140625" customWidth="1"/>
    <col min="10251" max="10251" width="16.42578125" customWidth="1"/>
    <col min="10252" max="10252" width="29" customWidth="1"/>
    <col min="10255" max="10255" width="11" customWidth="1"/>
    <col min="10497" max="10497" width="1.140625" customWidth="1"/>
    <col min="10498" max="10498" width="14.28515625" customWidth="1"/>
    <col min="10499" max="10499" width="22" customWidth="1"/>
    <col min="10500" max="10500" width="10.7109375" customWidth="1"/>
    <col min="10501" max="10501" width="13.140625" customWidth="1"/>
    <col min="10502" max="10502" width="5.140625" customWidth="1"/>
    <col min="10503" max="10503" width="12.7109375" customWidth="1"/>
    <col min="10504" max="10504" width="10" customWidth="1"/>
    <col min="10505" max="10505" width="16.28515625" customWidth="1"/>
    <col min="10506" max="10506" width="18.140625" customWidth="1"/>
    <col min="10507" max="10507" width="16.42578125" customWidth="1"/>
    <col min="10508" max="10508" width="29" customWidth="1"/>
    <col min="10511" max="10511" width="11" customWidth="1"/>
    <col min="10753" max="10753" width="1.140625" customWidth="1"/>
    <col min="10754" max="10754" width="14.28515625" customWidth="1"/>
    <col min="10755" max="10755" width="22" customWidth="1"/>
    <col min="10756" max="10756" width="10.7109375" customWidth="1"/>
    <col min="10757" max="10757" width="13.140625" customWidth="1"/>
    <col min="10758" max="10758" width="5.140625" customWidth="1"/>
    <col min="10759" max="10759" width="12.7109375" customWidth="1"/>
    <col min="10760" max="10760" width="10" customWidth="1"/>
    <col min="10761" max="10761" width="16.28515625" customWidth="1"/>
    <col min="10762" max="10762" width="18.140625" customWidth="1"/>
    <col min="10763" max="10763" width="16.42578125" customWidth="1"/>
    <col min="10764" max="10764" width="29" customWidth="1"/>
    <col min="10767" max="10767" width="11" customWidth="1"/>
    <col min="11009" max="11009" width="1.140625" customWidth="1"/>
    <col min="11010" max="11010" width="14.28515625" customWidth="1"/>
    <col min="11011" max="11011" width="22" customWidth="1"/>
    <col min="11012" max="11012" width="10.7109375" customWidth="1"/>
    <col min="11013" max="11013" width="13.140625" customWidth="1"/>
    <col min="11014" max="11014" width="5.140625" customWidth="1"/>
    <col min="11015" max="11015" width="12.7109375" customWidth="1"/>
    <col min="11016" max="11016" width="10" customWidth="1"/>
    <col min="11017" max="11017" width="16.28515625" customWidth="1"/>
    <col min="11018" max="11018" width="18.140625" customWidth="1"/>
    <col min="11019" max="11019" width="16.42578125" customWidth="1"/>
    <col min="11020" max="11020" width="29" customWidth="1"/>
    <col min="11023" max="11023" width="11" customWidth="1"/>
    <col min="11265" max="11265" width="1.140625" customWidth="1"/>
    <col min="11266" max="11266" width="14.28515625" customWidth="1"/>
    <col min="11267" max="11267" width="22" customWidth="1"/>
    <col min="11268" max="11268" width="10.7109375" customWidth="1"/>
    <col min="11269" max="11269" width="13.140625" customWidth="1"/>
    <col min="11270" max="11270" width="5.140625" customWidth="1"/>
    <col min="11271" max="11271" width="12.7109375" customWidth="1"/>
    <col min="11272" max="11272" width="10" customWidth="1"/>
    <col min="11273" max="11273" width="16.28515625" customWidth="1"/>
    <col min="11274" max="11274" width="18.140625" customWidth="1"/>
    <col min="11275" max="11275" width="16.42578125" customWidth="1"/>
    <col min="11276" max="11276" width="29" customWidth="1"/>
    <col min="11279" max="11279" width="11" customWidth="1"/>
    <col min="11521" max="11521" width="1.140625" customWidth="1"/>
    <col min="11522" max="11522" width="14.28515625" customWidth="1"/>
    <col min="11523" max="11523" width="22" customWidth="1"/>
    <col min="11524" max="11524" width="10.7109375" customWidth="1"/>
    <col min="11525" max="11525" width="13.140625" customWidth="1"/>
    <col min="11526" max="11526" width="5.140625" customWidth="1"/>
    <col min="11527" max="11527" width="12.7109375" customWidth="1"/>
    <col min="11528" max="11528" width="10" customWidth="1"/>
    <col min="11529" max="11529" width="16.28515625" customWidth="1"/>
    <col min="11530" max="11530" width="18.140625" customWidth="1"/>
    <col min="11531" max="11531" width="16.42578125" customWidth="1"/>
    <col min="11532" max="11532" width="29" customWidth="1"/>
    <col min="11535" max="11535" width="11" customWidth="1"/>
    <col min="11777" max="11777" width="1.140625" customWidth="1"/>
    <col min="11778" max="11778" width="14.28515625" customWidth="1"/>
    <col min="11779" max="11779" width="22" customWidth="1"/>
    <col min="11780" max="11780" width="10.7109375" customWidth="1"/>
    <col min="11781" max="11781" width="13.140625" customWidth="1"/>
    <col min="11782" max="11782" width="5.140625" customWidth="1"/>
    <col min="11783" max="11783" width="12.7109375" customWidth="1"/>
    <col min="11784" max="11784" width="10" customWidth="1"/>
    <col min="11785" max="11785" width="16.28515625" customWidth="1"/>
    <col min="11786" max="11786" width="18.140625" customWidth="1"/>
    <col min="11787" max="11787" width="16.42578125" customWidth="1"/>
    <col min="11788" max="11788" width="29" customWidth="1"/>
    <col min="11791" max="11791" width="11" customWidth="1"/>
    <col min="12033" max="12033" width="1.140625" customWidth="1"/>
    <col min="12034" max="12034" width="14.28515625" customWidth="1"/>
    <col min="12035" max="12035" width="22" customWidth="1"/>
    <col min="12036" max="12036" width="10.7109375" customWidth="1"/>
    <col min="12037" max="12037" width="13.140625" customWidth="1"/>
    <col min="12038" max="12038" width="5.140625" customWidth="1"/>
    <col min="12039" max="12039" width="12.7109375" customWidth="1"/>
    <col min="12040" max="12040" width="10" customWidth="1"/>
    <col min="12041" max="12041" width="16.28515625" customWidth="1"/>
    <col min="12042" max="12042" width="18.140625" customWidth="1"/>
    <col min="12043" max="12043" width="16.42578125" customWidth="1"/>
    <col min="12044" max="12044" width="29" customWidth="1"/>
    <col min="12047" max="12047" width="11" customWidth="1"/>
    <col min="12289" max="12289" width="1.140625" customWidth="1"/>
    <col min="12290" max="12290" width="14.28515625" customWidth="1"/>
    <col min="12291" max="12291" width="22" customWidth="1"/>
    <col min="12292" max="12292" width="10.7109375" customWidth="1"/>
    <col min="12293" max="12293" width="13.140625" customWidth="1"/>
    <col min="12294" max="12294" width="5.140625" customWidth="1"/>
    <col min="12295" max="12295" width="12.7109375" customWidth="1"/>
    <col min="12296" max="12296" width="10" customWidth="1"/>
    <col min="12297" max="12297" width="16.28515625" customWidth="1"/>
    <col min="12298" max="12298" width="18.140625" customWidth="1"/>
    <col min="12299" max="12299" width="16.42578125" customWidth="1"/>
    <col min="12300" max="12300" width="29" customWidth="1"/>
    <col min="12303" max="12303" width="11" customWidth="1"/>
    <col min="12545" max="12545" width="1.140625" customWidth="1"/>
    <col min="12546" max="12546" width="14.28515625" customWidth="1"/>
    <col min="12547" max="12547" width="22" customWidth="1"/>
    <col min="12548" max="12548" width="10.7109375" customWidth="1"/>
    <col min="12549" max="12549" width="13.140625" customWidth="1"/>
    <col min="12550" max="12550" width="5.140625" customWidth="1"/>
    <col min="12551" max="12551" width="12.7109375" customWidth="1"/>
    <col min="12552" max="12552" width="10" customWidth="1"/>
    <col min="12553" max="12553" width="16.28515625" customWidth="1"/>
    <col min="12554" max="12554" width="18.140625" customWidth="1"/>
    <col min="12555" max="12555" width="16.42578125" customWidth="1"/>
    <col min="12556" max="12556" width="29" customWidth="1"/>
    <col min="12559" max="12559" width="11" customWidth="1"/>
    <col min="12801" max="12801" width="1.140625" customWidth="1"/>
    <col min="12802" max="12802" width="14.28515625" customWidth="1"/>
    <col min="12803" max="12803" width="22" customWidth="1"/>
    <col min="12804" max="12804" width="10.7109375" customWidth="1"/>
    <col min="12805" max="12805" width="13.140625" customWidth="1"/>
    <col min="12806" max="12806" width="5.140625" customWidth="1"/>
    <col min="12807" max="12807" width="12.7109375" customWidth="1"/>
    <col min="12808" max="12808" width="10" customWidth="1"/>
    <col min="12809" max="12809" width="16.28515625" customWidth="1"/>
    <col min="12810" max="12810" width="18.140625" customWidth="1"/>
    <col min="12811" max="12811" width="16.42578125" customWidth="1"/>
    <col min="12812" max="12812" width="29" customWidth="1"/>
    <col min="12815" max="12815" width="11" customWidth="1"/>
    <col min="13057" max="13057" width="1.140625" customWidth="1"/>
    <col min="13058" max="13058" width="14.28515625" customWidth="1"/>
    <col min="13059" max="13059" width="22" customWidth="1"/>
    <col min="13060" max="13060" width="10.7109375" customWidth="1"/>
    <col min="13061" max="13061" width="13.140625" customWidth="1"/>
    <col min="13062" max="13062" width="5.140625" customWidth="1"/>
    <col min="13063" max="13063" width="12.7109375" customWidth="1"/>
    <col min="13064" max="13064" width="10" customWidth="1"/>
    <col min="13065" max="13065" width="16.28515625" customWidth="1"/>
    <col min="13066" max="13066" width="18.140625" customWidth="1"/>
    <col min="13067" max="13067" width="16.42578125" customWidth="1"/>
    <col min="13068" max="13068" width="29" customWidth="1"/>
    <col min="13071" max="13071" width="11" customWidth="1"/>
    <col min="13313" max="13313" width="1.140625" customWidth="1"/>
    <col min="13314" max="13314" width="14.28515625" customWidth="1"/>
    <col min="13315" max="13315" width="22" customWidth="1"/>
    <col min="13316" max="13316" width="10.7109375" customWidth="1"/>
    <col min="13317" max="13317" width="13.140625" customWidth="1"/>
    <col min="13318" max="13318" width="5.140625" customWidth="1"/>
    <col min="13319" max="13319" width="12.7109375" customWidth="1"/>
    <col min="13320" max="13320" width="10" customWidth="1"/>
    <col min="13321" max="13321" width="16.28515625" customWidth="1"/>
    <col min="13322" max="13322" width="18.140625" customWidth="1"/>
    <col min="13323" max="13323" width="16.42578125" customWidth="1"/>
    <col min="13324" max="13324" width="29" customWidth="1"/>
    <col min="13327" max="13327" width="11" customWidth="1"/>
    <col min="13569" max="13569" width="1.140625" customWidth="1"/>
    <col min="13570" max="13570" width="14.28515625" customWidth="1"/>
    <col min="13571" max="13571" width="22" customWidth="1"/>
    <col min="13572" max="13572" width="10.7109375" customWidth="1"/>
    <col min="13573" max="13573" width="13.140625" customWidth="1"/>
    <col min="13574" max="13574" width="5.140625" customWidth="1"/>
    <col min="13575" max="13575" width="12.7109375" customWidth="1"/>
    <col min="13576" max="13576" width="10" customWidth="1"/>
    <col min="13577" max="13577" width="16.28515625" customWidth="1"/>
    <col min="13578" max="13578" width="18.140625" customWidth="1"/>
    <col min="13579" max="13579" width="16.42578125" customWidth="1"/>
    <col min="13580" max="13580" width="29" customWidth="1"/>
    <col min="13583" max="13583" width="11" customWidth="1"/>
    <col min="13825" max="13825" width="1.140625" customWidth="1"/>
    <col min="13826" max="13826" width="14.28515625" customWidth="1"/>
    <col min="13827" max="13827" width="22" customWidth="1"/>
    <col min="13828" max="13828" width="10.7109375" customWidth="1"/>
    <col min="13829" max="13829" width="13.140625" customWidth="1"/>
    <col min="13830" max="13830" width="5.140625" customWidth="1"/>
    <col min="13831" max="13831" width="12.7109375" customWidth="1"/>
    <col min="13832" max="13832" width="10" customWidth="1"/>
    <col min="13833" max="13833" width="16.28515625" customWidth="1"/>
    <col min="13834" max="13834" width="18.140625" customWidth="1"/>
    <col min="13835" max="13835" width="16.42578125" customWidth="1"/>
    <col min="13836" max="13836" width="29" customWidth="1"/>
    <col min="13839" max="13839" width="11" customWidth="1"/>
    <col min="14081" max="14081" width="1.140625" customWidth="1"/>
    <col min="14082" max="14082" width="14.28515625" customWidth="1"/>
    <col min="14083" max="14083" width="22" customWidth="1"/>
    <col min="14084" max="14084" width="10.7109375" customWidth="1"/>
    <col min="14085" max="14085" width="13.140625" customWidth="1"/>
    <col min="14086" max="14086" width="5.140625" customWidth="1"/>
    <col min="14087" max="14087" width="12.7109375" customWidth="1"/>
    <col min="14088" max="14088" width="10" customWidth="1"/>
    <col min="14089" max="14089" width="16.28515625" customWidth="1"/>
    <col min="14090" max="14090" width="18.140625" customWidth="1"/>
    <col min="14091" max="14091" width="16.42578125" customWidth="1"/>
    <col min="14092" max="14092" width="29" customWidth="1"/>
    <col min="14095" max="14095" width="11" customWidth="1"/>
    <col min="14337" max="14337" width="1.140625" customWidth="1"/>
    <col min="14338" max="14338" width="14.28515625" customWidth="1"/>
    <col min="14339" max="14339" width="22" customWidth="1"/>
    <col min="14340" max="14340" width="10.7109375" customWidth="1"/>
    <col min="14341" max="14341" width="13.140625" customWidth="1"/>
    <col min="14342" max="14342" width="5.140625" customWidth="1"/>
    <col min="14343" max="14343" width="12.7109375" customWidth="1"/>
    <col min="14344" max="14344" width="10" customWidth="1"/>
    <col min="14345" max="14345" width="16.28515625" customWidth="1"/>
    <col min="14346" max="14346" width="18.140625" customWidth="1"/>
    <col min="14347" max="14347" width="16.42578125" customWidth="1"/>
    <col min="14348" max="14348" width="29" customWidth="1"/>
    <col min="14351" max="14351" width="11" customWidth="1"/>
    <col min="14593" max="14593" width="1.140625" customWidth="1"/>
    <col min="14594" max="14594" width="14.28515625" customWidth="1"/>
    <col min="14595" max="14595" width="22" customWidth="1"/>
    <col min="14596" max="14596" width="10.7109375" customWidth="1"/>
    <col min="14597" max="14597" width="13.140625" customWidth="1"/>
    <col min="14598" max="14598" width="5.140625" customWidth="1"/>
    <col min="14599" max="14599" width="12.7109375" customWidth="1"/>
    <col min="14600" max="14600" width="10" customWidth="1"/>
    <col min="14601" max="14601" width="16.28515625" customWidth="1"/>
    <col min="14602" max="14602" width="18.140625" customWidth="1"/>
    <col min="14603" max="14603" width="16.42578125" customWidth="1"/>
    <col min="14604" max="14604" width="29" customWidth="1"/>
    <col min="14607" max="14607" width="11" customWidth="1"/>
    <col min="14849" max="14849" width="1.140625" customWidth="1"/>
    <col min="14850" max="14850" width="14.28515625" customWidth="1"/>
    <col min="14851" max="14851" width="22" customWidth="1"/>
    <col min="14852" max="14852" width="10.7109375" customWidth="1"/>
    <col min="14853" max="14853" width="13.140625" customWidth="1"/>
    <col min="14854" max="14854" width="5.140625" customWidth="1"/>
    <col min="14855" max="14855" width="12.7109375" customWidth="1"/>
    <col min="14856" max="14856" width="10" customWidth="1"/>
    <col min="14857" max="14857" width="16.28515625" customWidth="1"/>
    <col min="14858" max="14858" width="18.140625" customWidth="1"/>
    <col min="14859" max="14859" width="16.42578125" customWidth="1"/>
    <col min="14860" max="14860" width="29" customWidth="1"/>
    <col min="14863" max="14863" width="11" customWidth="1"/>
    <col min="15105" max="15105" width="1.140625" customWidth="1"/>
    <col min="15106" max="15106" width="14.28515625" customWidth="1"/>
    <col min="15107" max="15107" width="22" customWidth="1"/>
    <col min="15108" max="15108" width="10.7109375" customWidth="1"/>
    <col min="15109" max="15109" width="13.140625" customWidth="1"/>
    <col min="15110" max="15110" width="5.140625" customWidth="1"/>
    <col min="15111" max="15111" width="12.7109375" customWidth="1"/>
    <col min="15112" max="15112" width="10" customWidth="1"/>
    <col min="15113" max="15113" width="16.28515625" customWidth="1"/>
    <col min="15114" max="15114" width="18.140625" customWidth="1"/>
    <col min="15115" max="15115" width="16.42578125" customWidth="1"/>
    <col min="15116" max="15116" width="29" customWidth="1"/>
    <col min="15119" max="15119" width="11" customWidth="1"/>
    <col min="15361" max="15361" width="1.140625" customWidth="1"/>
    <col min="15362" max="15362" width="14.28515625" customWidth="1"/>
    <col min="15363" max="15363" width="22" customWidth="1"/>
    <col min="15364" max="15364" width="10.7109375" customWidth="1"/>
    <col min="15365" max="15365" width="13.140625" customWidth="1"/>
    <col min="15366" max="15366" width="5.140625" customWidth="1"/>
    <col min="15367" max="15367" width="12.7109375" customWidth="1"/>
    <col min="15368" max="15368" width="10" customWidth="1"/>
    <col min="15369" max="15369" width="16.28515625" customWidth="1"/>
    <col min="15370" max="15370" width="18.140625" customWidth="1"/>
    <col min="15371" max="15371" width="16.42578125" customWidth="1"/>
    <col min="15372" max="15372" width="29" customWidth="1"/>
    <col min="15375" max="15375" width="11" customWidth="1"/>
    <col min="15617" max="15617" width="1.140625" customWidth="1"/>
    <col min="15618" max="15618" width="14.28515625" customWidth="1"/>
    <col min="15619" max="15619" width="22" customWidth="1"/>
    <col min="15620" max="15620" width="10.7109375" customWidth="1"/>
    <col min="15621" max="15621" width="13.140625" customWidth="1"/>
    <col min="15622" max="15622" width="5.140625" customWidth="1"/>
    <col min="15623" max="15623" width="12.7109375" customWidth="1"/>
    <col min="15624" max="15624" width="10" customWidth="1"/>
    <col min="15625" max="15625" width="16.28515625" customWidth="1"/>
    <col min="15626" max="15626" width="18.140625" customWidth="1"/>
    <col min="15627" max="15627" width="16.42578125" customWidth="1"/>
    <col min="15628" max="15628" width="29" customWidth="1"/>
    <col min="15631" max="15631" width="11" customWidth="1"/>
    <col min="15873" max="15873" width="1.140625" customWidth="1"/>
    <col min="15874" max="15874" width="14.28515625" customWidth="1"/>
    <col min="15875" max="15875" width="22" customWidth="1"/>
    <col min="15876" max="15876" width="10.7109375" customWidth="1"/>
    <col min="15877" max="15877" width="13.140625" customWidth="1"/>
    <col min="15878" max="15878" width="5.140625" customWidth="1"/>
    <col min="15879" max="15879" width="12.7109375" customWidth="1"/>
    <col min="15880" max="15880" width="10" customWidth="1"/>
    <col min="15881" max="15881" width="16.28515625" customWidth="1"/>
    <col min="15882" max="15882" width="18.140625" customWidth="1"/>
    <col min="15883" max="15883" width="16.42578125" customWidth="1"/>
    <col min="15884" max="15884" width="29" customWidth="1"/>
    <col min="15887" max="15887" width="11" customWidth="1"/>
    <col min="16129" max="16129" width="1.140625" customWidth="1"/>
    <col min="16130" max="16130" width="14.28515625" customWidth="1"/>
    <col min="16131" max="16131" width="22" customWidth="1"/>
    <col min="16132" max="16132" width="10.7109375" customWidth="1"/>
    <col min="16133" max="16133" width="13.140625" customWidth="1"/>
    <col min="16134" max="16134" width="5.140625" customWidth="1"/>
    <col min="16135" max="16135" width="12.7109375" customWidth="1"/>
    <col min="16136" max="16136" width="10" customWidth="1"/>
    <col min="16137" max="16137" width="16.28515625" customWidth="1"/>
    <col min="16138" max="16138" width="18.140625" customWidth="1"/>
    <col min="16139" max="16139" width="16.42578125" customWidth="1"/>
    <col min="16140" max="16140" width="29" customWidth="1"/>
    <col min="16143" max="16143" width="11" customWidth="1"/>
  </cols>
  <sheetData>
    <row r="1" spans="1:12" ht="13.2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9" t="s">
        <v>0</v>
      </c>
    </row>
    <row r="2" spans="1:12" ht="13.2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9" t="s">
        <v>1</v>
      </c>
    </row>
    <row r="3" spans="1:12" ht="13.2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9" t="s">
        <v>2</v>
      </c>
    </row>
    <row r="4" spans="1:12" ht="28.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15.6" x14ac:dyDescent="0.3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15.6" x14ac:dyDescent="0.3">
      <c r="A6" s="34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15.6" x14ac:dyDescent="0.3">
      <c r="A7" s="3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2" ht="15.6" x14ac:dyDescent="0.3">
      <c r="A8" s="34" t="s">
        <v>6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 ht="15" customHeight="1" x14ac:dyDescent="0.25">
      <c r="A9" s="35" t="s">
        <v>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2" ht="13.8" x14ac:dyDescent="0.25">
      <c r="A10" s="33"/>
      <c r="B10" s="3" t="s">
        <v>8</v>
      </c>
      <c r="C10" s="4"/>
      <c r="D10" s="45" t="s">
        <v>9</v>
      </c>
      <c r="E10" s="45"/>
      <c r="F10" s="45"/>
      <c r="G10" s="45"/>
      <c r="H10" s="45"/>
      <c r="I10" s="45"/>
      <c r="J10" s="33"/>
      <c r="K10" s="33"/>
      <c r="L10" s="33"/>
    </row>
    <row r="11" spans="1:12" ht="13.8" x14ac:dyDescent="0.25">
      <c r="A11" s="33"/>
      <c r="B11" s="3" t="s">
        <v>10</v>
      </c>
      <c r="C11" s="46" t="s">
        <v>11</v>
      </c>
      <c r="D11" s="46"/>
      <c r="E11" s="46"/>
      <c r="F11" s="46"/>
      <c r="G11" s="46"/>
      <c r="H11" s="46"/>
      <c r="I11" s="46"/>
      <c r="J11" s="33"/>
      <c r="K11" s="33"/>
      <c r="L11" s="33"/>
    </row>
    <row r="12" spans="1:12" ht="13.8" x14ac:dyDescent="0.25">
      <c r="A12" s="33"/>
      <c r="B12" s="3" t="s">
        <v>12</v>
      </c>
      <c r="C12" s="47" t="s">
        <v>13</v>
      </c>
      <c r="D12" s="47"/>
      <c r="E12" s="47"/>
      <c r="F12" s="47"/>
      <c r="G12" s="47"/>
      <c r="H12" s="47"/>
      <c r="I12" s="47"/>
      <c r="J12" s="33"/>
      <c r="K12" s="33"/>
      <c r="L12" s="33"/>
    </row>
    <row r="13" spans="1:12" ht="13.8" x14ac:dyDescent="0.25">
      <c r="A13" s="33"/>
      <c r="B13" s="3" t="s">
        <v>14</v>
      </c>
      <c r="C13" s="4"/>
      <c r="D13" s="4"/>
      <c r="E13" s="5" t="s">
        <v>15</v>
      </c>
      <c r="F13" s="6" t="s">
        <v>16</v>
      </c>
      <c r="G13" s="5" t="s">
        <v>17</v>
      </c>
      <c r="H13" s="7" t="s">
        <v>18</v>
      </c>
      <c r="J13" s="33"/>
      <c r="K13" s="33"/>
      <c r="L13" s="33"/>
    </row>
    <row r="14" spans="1:12" ht="13.8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3"/>
      <c r="K14" s="33"/>
      <c r="L14" s="33"/>
    </row>
    <row r="15" spans="1:12" ht="13.8" x14ac:dyDescent="0.2">
      <c r="A15" s="37" t="s">
        <v>19</v>
      </c>
      <c r="B15" s="38"/>
      <c r="C15" s="41" t="s">
        <v>20</v>
      </c>
      <c r="D15" s="38"/>
      <c r="E15" s="38"/>
      <c r="F15" s="38"/>
      <c r="G15" s="38"/>
      <c r="H15" s="8"/>
      <c r="I15" s="37" t="s">
        <v>21</v>
      </c>
      <c r="J15" s="42" t="s">
        <v>22</v>
      </c>
      <c r="K15" s="43"/>
      <c r="L15" s="37" t="s">
        <v>23</v>
      </c>
    </row>
    <row r="16" spans="1:12" ht="13.8" x14ac:dyDescent="0.2">
      <c r="A16" s="39"/>
      <c r="B16" s="40"/>
      <c r="C16" s="39"/>
      <c r="D16" s="40"/>
      <c r="E16" s="40"/>
      <c r="F16" s="40"/>
      <c r="G16" s="40"/>
      <c r="H16" s="9"/>
      <c r="I16" s="39"/>
      <c r="J16" s="20" t="s">
        <v>24</v>
      </c>
      <c r="K16" s="20" t="s">
        <v>25</v>
      </c>
      <c r="L16" s="44"/>
    </row>
    <row r="17" spans="1:16" ht="13.8" x14ac:dyDescent="0.25">
      <c r="A17" s="54" t="s">
        <v>26</v>
      </c>
      <c r="B17" s="55"/>
      <c r="C17" s="50" t="s">
        <v>27</v>
      </c>
      <c r="D17" s="51"/>
      <c r="E17" s="51"/>
      <c r="F17" s="51"/>
      <c r="G17" s="51"/>
      <c r="H17" s="11"/>
      <c r="I17" s="20" t="s">
        <v>28</v>
      </c>
      <c r="J17" s="20" t="s">
        <v>28</v>
      </c>
      <c r="K17" s="20" t="s">
        <v>28</v>
      </c>
      <c r="L17" s="21" t="s">
        <v>28</v>
      </c>
      <c r="M17" s="22"/>
    </row>
    <row r="18" spans="1:16" s="13" customFormat="1" ht="22.5" customHeight="1" x14ac:dyDescent="0.2">
      <c r="A18" s="56" t="s">
        <v>29</v>
      </c>
      <c r="B18" s="57"/>
      <c r="C18" s="58" t="s">
        <v>30</v>
      </c>
      <c r="D18" s="59"/>
      <c r="E18" s="59"/>
      <c r="F18" s="59"/>
      <c r="G18" s="59"/>
      <c r="H18" s="12"/>
      <c r="I18" s="23" t="s">
        <v>31</v>
      </c>
      <c r="J18" s="24">
        <f>J19+J41+J57</f>
        <v>258978.09042373614</v>
      </c>
      <c r="K18" s="24">
        <f>K19+K41+K57</f>
        <v>353421.98553215968</v>
      </c>
      <c r="L18" s="25"/>
      <c r="M18" s="26"/>
      <c r="O18" s="27"/>
    </row>
    <row r="19" spans="1:16" s="13" customFormat="1" ht="21.75" customHeight="1" x14ac:dyDescent="0.2">
      <c r="A19" s="60" t="s">
        <v>32</v>
      </c>
      <c r="B19" s="61"/>
      <c r="C19" s="58" t="s">
        <v>33</v>
      </c>
      <c r="D19" s="59"/>
      <c r="E19" s="59"/>
      <c r="F19" s="59"/>
      <c r="G19" s="59"/>
      <c r="H19" s="12"/>
      <c r="I19" s="23" t="s">
        <v>31</v>
      </c>
      <c r="J19" s="24">
        <f>J20+J25+J27+J39+J40</f>
        <v>77419.742454958629</v>
      </c>
      <c r="K19" s="24">
        <f>K20+K25+K27+K39+K40</f>
        <v>141122.64067157989</v>
      </c>
      <c r="L19" s="15"/>
      <c r="M19" s="26"/>
      <c r="O19" s="27"/>
    </row>
    <row r="20" spans="1:16" ht="13.8" x14ac:dyDescent="0.2">
      <c r="A20" s="48" t="s">
        <v>34</v>
      </c>
      <c r="B20" s="49"/>
      <c r="C20" s="50" t="s">
        <v>35</v>
      </c>
      <c r="D20" s="51"/>
      <c r="E20" s="51"/>
      <c r="F20" s="51"/>
      <c r="G20" s="51"/>
      <c r="H20" s="11"/>
      <c r="I20" s="20" t="s">
        <v>31</v>
      </c>
      <c r="J20" s="28">
        <f>SUM(J21:J23)</f>
        <v>3352.5</v>
      </c>
      <c r="K20" s="28">
        <f>SUM(K21:K23)</f>
        <v>1184.434677704</v>
      </c>
      <c r="L20" s="10"/>
      <c r="M20" s="29"/>
    </row>
    <row r="21" spans="1:16" ht="28.5" customHeight="1" x14ac:dyDescent="0.2">
      <c r="A21" s="52" t="s">
        <v>36</v>
      </c>
      <c r="B21" s="53"/>
      <c r="C21" s="50" t="s">
        <v>37</v>
      </c>
      <c r="D21" s="51"/>
      <c r="E21" s="51"/>
      <c r="F21" s="51"/>
      <c r="G21" s="51"/>
      <c r="H21" s="11"/>
      <c r="I21" s="20" t="s">
        <v>31</v>
      </c>
      <c r="J21" s="28">
        <v>3352.5</v>
      </c>
      <c r="K21" s="28">
        <f>1184.434677704-K22</f>
        <v>640.91467770400004</v>
      </c>
      <c r="L21" s="10"/>
      <c r="M21" s="29"/>
    </row>
    <row r="22" spans="1:16" ht="13.8" x14ac:dyDescent="0.2">
      <c r="A22" s="52" t="s">
        <v>38</v>
      </c>
      <c r="B22" s="53"/>
      <c r="C22" s="50" t="s">
        <v>39</v>
      </c>
      <c r="D22" s="51"/>
      <c r="E22" s="51"/>
      <c r="F22" s="51"/>
      <c r="G22" s="51"/>
      <c r="H22" s="11"/>
      <c r="I22" s="20" t="s">
        <v>31</v>
      </c>
      <c r="J22" s="28"/>
      <c r="K22" s="28">
        <v>543.52</v>
      </c>
      <c r="L22" s="10"/>
      <c r="M22" s="29"/>
    </row>
    <row r="23" spans="1:16" ht="54" customHeight="1" x14ac:dyDescent="0.2">
      <c r="A23" s="52" t="s">
        <v>40</v>
      </c>
      <c r="B23" s="53"/>
      <c r="C23" s="50" t="s">
        <v>41</v>
      </c>
      <c r="D23" s="51"/>
      <c r="E23" s="51"/>
      <c r="F23" s="51"/>
      <c r="G23" s="51"/>
      <c r="H23" s="11"/>
      <c r="I23" s="20" t="s">
        <v>31</v>
      </c>
      <c r="J23" s="28"/>
      <c r="K23" s="28"/>
      <c r="L23" s="10"/>
      <c r="M23" s="29"/>
    </row>
    <row r="24" spans="1:16" ht="13.8" x14ac:dyDescent="0.2">
      <c r="A24" s="64" t="s">
        <v>42</v>
      </c>
      <c r="B24" s="65"/>
      <c r="C24" s="50" t="s">
        <v>43</v>
      </c>
      <c r="D24" s="51"/>
      <c r="E24" s="51"/>
      <c r="F24" s="51"/>
      <c r="G24" s="51"/>
      <c r="H24" s="11"/>
      <c r="I24" s="20" t="s">
        <v>31</v>
      </c>
      <c r="J24" s="28"/>
      <c r="K24" s="28"/>
      <c r="L24" s="10"/>
      <c r="M24" s="29"/>
    </row>
    <row r="25" spans="1:16" ht="13.8" x14ac:dyDescent="0.2">
      <c r="A25" s="48" t="s">
        <v>44</v>
      </c>
      <c r="B25" s="49"/>
      <c r="C25" s="50" t="s">
        <v>45</v>
      </c>
      <c r="D25" s="51"/>
      <c r="E25" s="51"/>
      <c r="F25" s="51"/>
      <c r="G25" s="51"/>
      <c r="H25" s="11"/>
      <c r="I25" s="20" t="s">
        <v>31</v>
      </c>
      <c r="J25" s="28">
        <v>54959.45</v>
      </c>
      <c r="K25" s="28">
        <v>79037.762864654011</v>
      </c>
      <c r="L25" s="10"/>
      <c r="M25" s="29"/>
    </row>
    <row r="26" spans="1:16" ht="13.8" x14ac:dyDescent="0.2">
      <c r="A26" s="52" t="s">
        <v>46</v>
      </c>
      <c r="B26" s="53"/>
      <c r="C26" s="50" t="s">
        <v>43</v>
      </c>
      <c r="D26" s="51"/>
      <c r="E26" s="51"/>
      <c r="F26" s="51"/>
      <c r="G26" s="51"/>
      <c r="H26" s="11"/>
      <c r="I26" s="20" t="s">
        <v>31</v>
      </c>
      <c r="J26" s="28"/>
      <c r="K26" s="28"/>
      <c r="L26" s="10"/>
      <c r="M26" s="29"/>
    </row>
    <row r="27" spans="1:16" ht="28.8" customHeight="1" x14ac:dyDescent="0.2">
      <c r="A27" s="48" t="s">
        <v>47</v>
      </c>
      <c r="B27" s="49"/>
      <c r="C27" s="50" t="s">
        <v>48</v>
      </c>
      <c r="D27" s="51"/>
      <c r="E27" s="51"/>
      <c r="F27" s="51"/>
      <c r="G27" s="51"/>
      <c r="H27" s="11"/>
      <c r="I27" s="20" t="s">
        <v>31</v>
      </c>
      <c r="J27" s="28">
        <f>SUM(J28:J38)</f>
        <v>19107.792454958635</v>
      </c>
      <c r="K27" s="28">
        <f>SUM(K28:K38)</f>
        <v>60900.44312922188</v>
      </c>
      <c r="L27" s="10"/>
      <c r="M27" s="29"/>
    </row>
    <row r="28" spans="1:16" ht="69" x14ac:dyDescent="0.2">
      <c r="A28" s="52" t="s">
        <v>49</v>
      </c>
      <c r="B28" s="53"/>
      <c r="C28" s="62" t="s">
        <v>50</v>
      </c>
      <c r="D28" s="63"/>
      <c r="E28" s="63"/>
      <c r="F28" s="63"/>
      <c r="G28" s="63"/>
      <c r="H28" s="14"/>
      <c r="I28" s="20" t="s">
        <v>31</v>
      </c>
      <c r="J28" s="28">
        <v>14582.67</v>
      </c>
      <c r="K28" s="28">
        <v>29318.23342</v>
      </c>
      <c r="L28" s="10" t="s">
        <v>51</v>
      </c>
      <c r="M28" s="29"/>
    </row>
    <row r="29" spans="1:16" ht="13.8" x14ac:dyDescent="0.2">
      <c r="A29" s="52" t="s">
        <v>52</v>
      </c>
      <c r="B29" s="53"/>
      <c r="C29" s="62" t="s">
        <v>53</v>
      </c>
      <c r="D29" s="63"/>
      <c r="E29" s="63"/>
      <c r="F29" s="63"/>
      <c r="G29" s="63"/>
      <c r="H29" s="14"/>
      <c r="I29" s="20" t="s">
        <v>31</v>
      </c>
      <c r="J29" s="28">
        <v>1120.1361367244381</v>
      </c>
      <c r="K29" s="28">
        <v>807.33874426400007</v>
      </c>
      <c r="L29" s="10"/>
      <c r="M29" s="29"/>
      <c r="P29" s="30"/>
    </row>
    <row r="30" spans="1:16" ht="13.8" x14ac:dyDescent="0.2">
      <c r="A30" s="52" t="s">
        <v>54</v>
      </c>
      <c r="B30" s="53"/>
      <c r="C30" s="62" t="s">
        <v>55</v>
      </c>
      <c r="D30" s="63"/>
      <c r="E30" s="63"/>
      <c r="F30" s="63"/>
      <c r="G30" s="63"/>
      <c r="H30" s="14"/>
      <c r="I30" s="20" t="s">
        <v>31</v>
      </c>
      <c r="J30" s="28">
        <v>98.784533269065463</v>
      </c>
      <c r="K30" s="28">
        <v>0</v>
      </c>
      <c r="L30" s="10"/>
      <c r="M30" s="29"/>
    </row>
    <row r="31" spans="1:16" ht="13.8" x14ac:dyDescent="0.2">
      <c r="A31" s="52" t="s">
        <v>56</v>
      </c>
      <c r="B31" s="53"/>
      <c r="C31" s="62" t="s">
        <v>57</v>
      </c>
      <c r="D31" s="63"/>
      <c r="E31" s="63"/>
      <c r="F31" s="63"/>
      <c r="G31" s="63"/>
      <c r="H31" s="14"/>
      <c r="I31" s="20" t="s">
        <v>31</v>
      </c>
      <c r="J31" s="28">
        <v>226.42746951561068</v>
      </c>
      <c r="K31" s="28">
        <v>268.9529</v>
      </c>
      <c r="L31" s="10"/>
      <c r="M31" s="29"/>
    </row>
    <row r="32" spans="1:16" ht="13.8" x14ac:dyDescent="0.2">
      <c r="A32" s="52" t="s">
        <v>58</v>
      </c>
      <c r="B32" s="53"/>
      <c r="C32" s="62" t="s">
        <v>59</v>
      </c>
      <c r="D32" s="63"/>
      <c r="E32" s="63"/>
      <c r="F32" s="63"/>
      <c r="G32" s="63"/>
      <c r="H32" s="14"/>
      <c r="I32" s="20" t="s">
        <v>31</v>
      </c>
      <c r="J32" s="28">
        <v>13.87423220071144</v>
      </c>
      <c r="K32" s="28">
        <v>3.01613</v>
      </c>
      <c r="L32" s="10"/>
      <c r="M32" s="29"/>
    </row>
    <row r="33" spans="1:15" ht="13.8" x14ac:dyDescent="0.2">
      <c r="A33" s="52" t="s">
        <v>60</v>
      </c>
      <c r="B33" s="53"/>
      <c r="C33" s="62" t="s">
        <v>61</v>
      </c>
      <c r="D33" s="63"/>
      <c r="E33" s="63"/>
      <c r="F33" s="63"/>
      <c r="G33" s="63"/>
      <c r="H33" s="14"/>
      <c r="I33" s="20" t="s">
        <v>31</v>
      </c>
      <c r="J33" s="28">
        <v>2363.6419461776022</v>
      </c>
      <c r="K33" s="28">
        <v>3058.3414536660002</v>
      </c>
      <c r="L33" s="10"/>
      <c r="M33" s="29"/>
    </row>
    <row r="34" spans="1:15" ht="13.8" x14ac:dyDescent="0.2">
      <c r="A34" s="52" t="s">
        <v>62</v>
      </c>
      <c r="B34" s="53"/>
      <c r="C34" s="62" t="s">
        <v>63</v>
      </c>
      <c r="D34" s="63"/>
      <c r="E34" s="63"/>
      <c r="F34" s="63"/>
      <c r="G34" s="63"/>
      <c r="H34" s="14"/>
      <c r="I34" s="20" t="s">
        <v>31</v>
      </c>
      <c r="J34" s="28">
        <v>342.3466795525548</v>
      </c>
      <c r="K34" s="28">
        <v>457.53749402400001</v>
      </c>
      <c r="L34" s="10"/>
      <c r="M34" s="29"/>
    </row>
    <row r="35" spans="1:15" ht="13.8" x14ac:dyDescent="0.2">
      <c r="A35" s="52" t="s">
        <v>64</v>
      </c>
      <c r="B35" s="53"/>
      <c r="C35" s="62" t="s">
        <v>65</v>
      </c>
      <c r="D35" s="63"/>
      <c r="E35" s="63"/>
      <c r="F35" s="63"/>
      <c r="G35" s="63"/>
      <c r="H35" s="14"/>
      <c r="I35" s="20" t="s">
        <v>31</v>
      </c>
      <c r="J35" s="28">
        <v>134.56617811470025</v>
      </c>
      <c r="K35" s="28">
        <v>1225.9800587239999</v>
      </c>
      <c r="L35" s="10"/>
      <c r="M35" s="29"/>
    </row>
    <row r="36" spans="1:15" ht="13.8" x14ac:dyDescent="0.2">
      <c r="A36" s="52" t="s">
        <v>66</v>
      </c>
      <c r="B36" s="53"/>
      <c r="C36" s="50" t="s">
        <v>67</v>
      </c>
      <c r="D36" s="51"/>
      <c r="E36" s="51"/>
      <c r="F36" s="51"/>
      <c r="G36" s="51"/>
      <c r="H36" s="11"/>
      <c r="I36" s="20" t="s">
        <v>31</v>
      </c>
      <c r="J36" s="28">
        <v>0</v>
      </c>
      <c r="K36" s="28"/>
      <c r="L36" s="10"/>
      <c r="M36" s="29"/>
    </row>
    <row r="37" spans="1:15" ht="13.8" x14ac:dyDescent="0.2">
      <c r="A37" s="52" t="s">
        <v>68</v>
      </c>
      <c r="B37" s="53"/>
      <c r="C37" s="50" t="s">
        <v>69</v>
      </c>
      <c r="D37" s="51"/>
      <c r="E37" s="51"/>
      <c r="F37" s="51"/>
      <c r="G37" s="51"/>
      <c r="H37" s="11"/>
      <c r="I37" s="20" t="s">
        <v>31</v>
      </c>
      <c r="J37" s="28">
        <v>0</v>
      </c>
      <c r="K37" s="28"/>
      <c r="L37" s="10"/>
      <c r="M37" s="29"/>
    </row>
    <row r="38" spans="1:15" ht="21.75" customHeight="1" x14ac:dyDescent="0.2">
      <c r="A38" s="52" t="s">
        <v>70</v>
      </c>
      <c r="B38" s="53"/>
      <c r="C38" s="50" t="s">
        <v>71</v>
      </c>
      <c r="D38" s="51"/>
      <c r="E38" s="51"/>
      <c r="F38" s="51"/>
      <c r="G38" s="51"/>
      <c r="H38" s="11"/>
      <c r="I38" s="20" t="s">
        <v>31</v>
      </c>
      <c r="J38" s="28">
        <v>225.3452794039552</v>
      </c>
      <c r="K38" s="28">
        <v>25761.042928543873</v>
      </c>
      <c r="L38" s="10"/>
      <c r="M38" s="29"/>
    </row>
    <row r="39" spans="1:15" ht="28.5" customHeight="1" x14ac:dyDescent="0.2">
      <c r="A39" s="48" t="s">
        <v>72</v>
      </c>
      <c r="B39" s="49"/>
      <c r="C39" s="50" t="s">
        <v>73</v>
      </c>
      <c r="D39" s="51"/>
      <c r="E39" s="51"/>
      <c r="F39" s="51"/>
      <c r="G39" s="51"/>
      <c r="H39" s="11"/>
      <c r="I39" s="20" t="s">
        <v>31</v>
      </c>
      <c r="J39" s="28">
        <v>0</v>
      </c>
      <c r="K39" s="28"/>
      <c r="L39" s="10"/>
      <c r="M39" s="29"/>
    </row>
    <row r="40" spans="1:15" ht="26.25" customHeight="1" x14ac:dyDescent="0.2">
      <c r="A40" s="48" t="s">
        <v>74</v>
      </c>
      <c r="B40" s="49"/>
      <c r="C40" s="50" t="s">
        <v>75</v>
      </c>
      <c r="D40" s="51"/>
      <c r="E40" s="51"/>
      <c r="F40" s="51"/>
      <c r="G40" s="51"/>
      <c r="H40" s="11"/>
      <c r="I40" s="20" t="s">
        <v>31</v>
      </c>
      <c r="J40" s="28">
        <v>0</v>
      </c>
      <c r="K40" s="28"/>
      <c r="L40" s="10"/>
      <c r="M40" s="29"/>
    </row>
    <row r="41" spans="1:15" s="13" customFormat="1" ht="33" customHeight="1" x14ac:dyDescent="0.2">
      <c r="A41" s="60" t="s">
        <v>76</v>
      </c>
      <c r="B41" s="61"/>
      <c r="C41" s="58" t="s">
        <v>77</v>
      </c>
      <c r="D41" s="59"/>
      <c r="E41" s="59"/>
      <c r="F41" s="59"/>
      <c r="G41" s="59"/>
      <c r="H41" s="12"/>
      <c r="I41" s="23" t="s">
        <v>31</v>
      </c>
      <c r="J41" s="24">
        <f>SUM(J42:J51,J53,J54)</f>
        <v>129305.15796877751</v>
      </c>
      <c r="K41" s="24">
        <f>SUM(K42:K51,K53,K54)</f>
        <v>178823.15267057979</v>
      </c>
      <c r="L41" s="15"/>
      <c r="M41" s="26"/>
      <c r="O41" s="27"/>
    </row>
    <row r="42" spans="1:15" ht="13.8" x14ac:dyDescent="0.2">
      <c r="A42" s="48" t="s">
        <v>78</v>
      </c>
      <c r="B42" s="49"/>
      <c r="C42" s="50" t="s">
        <v>79</v>
      </c>
      <c r="D42" s="51"/>
      <c r="E42" s="51"/>
      <c r="F42" s="51"/>
      <c r="G42" s="51"/>
      <c r="H42" s="11"/>
      <c r="I42" s="20" t="s">
        <v>31</v>
      </c>
      <c r="J42" s="28">
        <v>0</v>
      </c>
      <c r="K42" s="28"/>
      <c r="L42" s="10"/>
      <c r="M42" s="29"/>
    </row>
    <row r="43" spans="1:15" ht="28.5" customHeight="1" x14ac:dyDescent="0.2">
      <c r="A43" s="48" t="s">
        <v>80</v>
      </c>
      <c r="B43" s="49"/>
      <c r="C43" s="50" t="s">
        <v>81</v>
      </c>
      <c r="D43" s="51"/>
      <c r="E43" s="51"/>
      <c r="F43" s="51"/>
      <c r="G43" s="51"/>
      <c r="H43" s="11"/>
      <c r="I43" s="20" t="s">
        <v>31</v>
      </c>
      <c r="J43" s="28">
        <v>0</v>
      </c>
      <c r="K43" s="28"/>
      <c r="L43" s="10"/>
      <c r="M43" s="29"/>
    </row>
    <row r="44" spans="1:15" ht="18" customHeight="1" x14ac:dyDescent="0.2">
      <c r="A44" s="48" t="s">
        <v>82</v>
      </c>
      <c r="B44" s="49"/>
      <c r="C44" s="50" t="s">
        <v>83</v>
      </c>
      <c r="D44" s="51"/>
      <c r="E44" s="51"/>
      <c r="F44" s="51"/>
      <c r="G44" s="51"/>
      <c r="H44" s="11"/>
      <c r="I44" s="20" t="s">
        <v>31</v>
      </c>
      <c r="J44" s="28">
        <v>76267.123598989594</v>
      </c>
      <c r="K44" s="28">
        <v>90227.528243940003</v>
      </c>
      <c r="L44" s="10"/>
      <c r="M44" s="29"/>
    </row>
    <row r="45" spans="1:15" ht="15.75" customHeight="1" x14ac:dyDescent="0.2">
      <c r="A45" s="48" t="s">
        <v>84</v>
      </c>
      <c r="B45" s="49"/>
      <c r="C45" s="50" t="s">
        <v>85</v>
      </c>
      <c r="D45" s="51"/>
      <c r="E45" s="51"/>
      <c r="F45" s="51"/>
      <c r="G45" s="51"/>
      <c r="H45" s="11"/>
      <c r="I45" s="20" t="s">
        <v>31</v>
      </c>
      <c r="J45" s="28">
        <v>10003.988807417914</v>
      </c>
      <c r="K45" s="28">
        <v>14770.269988956001</v>
      </c>
      <c r="L45" s="10"/>
      <c r="M45" s="29"/>
    </row>
    <row r="46" spans="1:15" ht="41.25" customHeight="1" x14ac:dyDescent="0.2">
      <c r="A46" s="48" t="s">
        <v>86</v>
      </c>
      <c r="B46" s="49"/>
      <c r="C46" s="50" t="s">
        <v>87</v>
      </c>
      <c r="D46" s="51"/>
      <c r="E46" s="51"/>
      <c r="F46" s="51"/>
      <c r="G46" s="51"/>
      <c r="H46" s="11"/>
      <c r="I46" s="20" t="s">
        <v>31</v>
      </c>
      <c r="J46" s="28">
        <v>0</v>
      </c>
      <c r="K46" s="28"/>
      <c r="L46" s="10"/>
      <c r="M46" s="29"/>
    </row>
    <row r="47" spans="1:15" ht="13.8" x14ac:dyDescent="0.2">
      <c r="A47" s="48" t="s">
        <v>88</v>
      </c>
      <c r="B47" s="49"/>
      <c r="C47" s="50" t="s">
        <v>89</v>
      </c>
      <c r="D47" s="51"/>
      <c r="E47" s="51"/>
      <c r="F47" s="51"/>
      <c r="G47" s="51"/>
      <c r="H47" s="11"/>
      <c r="I47" s="20" t="s">
        <v>31</v>
      </c>
      <c r="J47" s="28">
        <v>41693.31</v>
      </c>
      <c r="K47" s="28">
        <v>52550.704308323991</v>
      </c>
      <c r="L47" s="10"/>
      <c r="M47" s="29"/>
    </row>
    <row r="48" spans="1:15" ht="13.8" x14ac:dyDescent="0.2">
      <c r="A48" s="48" t="s">
        <v>90</v>
      </c>
      <c r="B48" s="49"/>
      <c r="C48" s="50" t="s">
        <v>91</v>
      </c>
      <c r="D48" s="51"/>
      <c r="E48" s="51"/>
      <c r="F48" s="51"/>
      <c r="G48" s="51"/>
      <c r="H48" s="11"/>
      <c r="I48" s="20" t="s">
        <v>31</v>
      </c>
      <c r="J48" s="28">
        <v>0</v>
      </c>
      <c r="K48" s="28"/>
      <c r="L48" s="10"/>
      <c r="M48" s="29"/>
    </row>
    <row r="49" spans="1:16" ht="13.8" x14ac:dyDescent="0.2">
      <c r="A49" s="48" t="s">
        <v>92</v>
      </c>
      <c r="B49" s="49"/>
      <c r="C49" s="50" t="s">
        <v>93</v>
      </c>
      <c r="D49" s="51"/>
      <c r="E49" s="51"/>
      <c r="F49" s="51"/>
      <c r="G49" s="51"/>
      <c r="H49" s="11"/>
      <c r="I49" s="20" t="s">
        <v>31</v>
      </c>
      <c r="J49" s="28">
        <v>0</v>
      </c>
      <c r="K49" s="28">
        <v>11549.724904447514</v>
      </c>
      <c r="L49" s="10"/>
      <c r="M49" s="29"/>
    </row>
    <row r="50" spans="1:16" ht="27.6" x14ac:dyDescent="0.2">
      <c r="A50" s="48" t="s">
        <v>94</v>
      </c>
      <c r="B50" s="49"/>
      <c r="C50" s="50" t="s">
        <v>95</v>
      </c>
      <c r="D50" s="51"/>
      <c r="E50" s="51"/>
      <c r="F50" s="51"/>
      <c r="G50" s="51"/>
      <c r="H50" s="11"/>
      <c r="I50" s="20" t="s">
        <v>31</v>
      </c>
      <c r="J50" s="28">
        <v>25.73556237</v>
      </c>
      <c r="K50" s="28">
        <v>43.54</v>
      </c>
      <c r="L50" s="10" t="s">
        <v>96</v>
      </c>
      <c r="M50" s="29"/>
    </row>
    <row r="51" spans="1:16" ht="60" customHeight="1" x14ac:dyDescent="0.2">
      <c r="A51" s="48" t="s">
        <v>97</v>
      </c>
      <c r="B51" s="49"/>
      <c r="C51" s="50" t="s">
        <v>98</v>
      </c>
      <c r="D51" s="51"/>
      <c r="E51" s="51"/>
      <c r="F51" s="51"/>
      <c r="G51" s="51"/>
      <c r="H51" s="11"/>
      <c r="I51" s="20" t="s">
        <v>31</v>
      </c>
      <c r="J51" s="28">
        <v>0</v>
      </c>
      <c r="K51" s="28">
        <v>0</v>
      </c>
      <c r="L51" s="10"/>
      <c r="M51" s="29"/>
    </row>
    <row r="52" spans="1:16" ht="27" customHeight="1" x14ac:dyDescent="0.2">
      <c r="A52" s="52" t="s">
        <v>99</v>
      </c>
      <c r="B52" s="53"/>
      <c r="C52" s="66" t="s">
        <v>100</v>
      </c>
      <c r="D52" s="67"/>
      <c r="E52" s="67"/>
      <c r="F52" s="67"/>
      <c r="G52" s="67"/>
      <c r="H52" s="11"/>
      <c r="I52" s="20" t="s">
        <v>101</v>
      </c>
      <c r="J52" s="28">
        <v>0</v>
      </c>
      <c r="K52" s="28">
        <v>17</v>
      </c>
      <c r="L52" s="10"/>
      <c r="M52" s="29"/>
    </row>
    <row r="53" spans="1:16" ht="98.25" customHeight="1" x14ac:dyDescent="0.2">
      <c r="A53" s="48" t="s">
        <v>102</v>
      </c>
      <c r="B53" s="49"/>
      <c r="C53" s="50" t="s">
        <v>103</v>
      </c>
      <c r="D53" s="51"/>
      <c r="E53" s="51"/>
      <c r="F53" s="51"/>
      <c r="G53" s="51"/>
      <c r="H53" s="11"/>
      <c r="I53" s="20" t="s">
        <v>31</v>
      </c>
      <c r="J53" s="28"/>
      <c r="K53" s="28"/>
      <c r="L53" s="10"/>
      <c r="M53" s="29"/>
    </row>
    <row r="54" spans="1:16" ht="29.25" customHeight="1" x14ac:dyDescent="0.2">
      <c r="A54" s="48" t="s">
        <v>104</v>
      </c>
      <c r="B54" s="49"/>
      <c r="C54" s="50" t="s">
        <v>105</v>
      </c>
      <c r="D54" s="51"/>
      <c r="E54" s="51"/>
      <c r="F54" s="51"/>
      <c r="G54" s="51"/>
      <c r="H54" s="11"/>
      <c r="I54" s="20" t="s">
        <v>31</v>
      </c>
      <c r="J54" s="28">
        <v>1315</v>
      </c>
      <c r="K54" s="28">
        <f>655.655224912281+9025.73</f>
        <v>9681.385224912281</v>
      </c>
      <c r="L54" s="10"/>
      <c r="M54" s="29"/>
    </row>
    <row r="55" spans="1:16" s="13" customFormat="1" ht="45.75" customHeight="1" x14ac:dyDescent="0.2">
      <c r="A55" s="60" t="s">
        <v>106</v>
      </c>
      <c r="B55" s="61"/>
      <c r="C55" s="70" t="s">
        <v>107</v>
      </c>
      <c r="D55" s="71"/>
      <c r="E55" s="71"/>
      <c r="F55" s="71"/>
      <c r="G55" s="71"/>
      <c r="H55" s="16"/>
      <c r="I55" s="23" t="s">
        <v>31</v>
      </c>
      <c r="J55" s="24"/>
      <c r="K55" s="24"/>
      <c r="L55" s="15"/>
      <c r="M55" s="26"/>
    </row>
    <row r="56" spans="1:16" ht="27" customHeight="1" x14ac:dyDescent="0.2">
      <c r="A56" s="54" t="s">
        <v>108</v>
      </c>
      <c r="B56" s="55"/>
      <c r="C56" s="50" t="s">
        <v>109</v>
      </c>
      <c r="D56" s="51"/>
      <c r="E56" s="51"/>
      <c r="F56" s="51"/>
      <c r="G56" s="51"/>
      <c r="H56" s="11"/>
      <c r="I56" s="20" t="s">
        <v>31</v>
      </c>
      <c r="J56" s="28">
        <f>J22+J26+J28</f>
        <v>14582.67</v>
      </c>
      <c r="K56" s="28">
        <f>K22+K26+K28</f>
        <v>29861.753420000001</v>
      </c>
      <c r="L56" s="10"/>
      <c r="M56" s="29"/>
    </row>
    <row r="57" spans="1:16" ht="43.2" customHeight="1" x14ac:dyDescent="0.2">
      <c r="A57" s="54" t="s">
        <v>110</v>
      </c>
      <c r="B57" s="55"/>
      <c r="C57" s="50" t="s">
        <v>111</v>
      </c>
      <c r="D57" s="51"/>
      <c r="E57" s="51"/>
      <c r="F57" s="51"/>
      <c r="G57" s="51"/>
      <c r="H57" s="11"/>
      <c r="I57" s="20" t="s">
        <v>31</v>
      </c>
      <c r="J57" s="28">
        <f>J58*J59</f>
        <v>52253.190000000017</v>
      </c>
      <c r="K57" s="28">
        <v>33476.192190000002</v>
      </c>
      <c r="L57" s="10"/>
      <c r="M57" s="29"/>
      <c r="P57" s="31"/>
    </row>
    <row r="58" spans="1:16" ht="27.75" customHeight="1" x14ac:dyDescent="0.2">
      <c r="A58" s="68" t="s">
        <v>32</v>
      </c>
      <c r="B58" s="69"/>
      <c r="C58" s="50" t="s">
        <v>112</v>
      </c>
      <c r="D58" s="51"/>
      <c r="E58" s="51"/>
      <c r="F58" s="51"/>
      <c r="G58" s="51"/>
      <c r="H58" s="11"/>
      <c r="I58" s="20" t="s">
        <v>113</v>
      </c>
      <c r="J58" s="28">
        <v>13.516999999999999</v>
      </c>
      <c r="K58" s="28">
        <v>8.1398863499999994</v>
      </c>
      <c r="L58" s="10"/>
      <c r="M58" s="29"/>
    </row>
    <row r="59" spans="1:16" ht="70.2" customHeight="1" x14ac:dyDescent="0.2">
      <c r="A59" s="68" t="s">
        <v>76</v>
      </c>
      <c r="B59" s="69"/>
      <c r="C59" s="50" t="s">
        <v>114</v>
      </c>
      <c r="D59" s="51"/>
      <c r="E59" s="51"/>
      <c r="F59" s="51"/>
      <c r="G59" s="51"/>
      <c r="H59" s="11"/>
      <c r="I59" s="20" t="s">
        <v>31</v>
      </c>
      <c r="J59" s="28">
        <v>3865.7386994155522</v>
      </c>
      <c r="K59" s="28">
        <f>K57/K58</f>
        <v>4112.6117430374206</v>
      </c>
      <c r="L59" s="10"/>
      <c r="M59" s="29"/>
    </row>
    <row r="60" spans="1:16" ht="68.400000000000006" customHeight="1" x14ac:dyDescent="0.2">
      <c r="A60" s="54" t="s">
        <v>115</v>
      </c>
      <c r="B60" s="55"/>
      <c r="C60" s="50" t="s">
        <v>116</v>
      </c>
      <c r="D60" s="51"/>
      <c r="E60" s="51"/>
      <c r="F60" s="51"/>
      <c r="G60" s="51"/>
      <c r="H60" s="11"/>
      <c r="I60" s="20" t="s">
        <v>28</v>
      </c>
      <c r="J60" s="28" t="s">
        <v>28</v>
      </c>
      <c r="K60" s="28" t="s">
        <v>28</v>
      </c>
      <c r="L60" s="21" t="s">
        <v>28</v>
      </c>
      <c r="M60" s="29"/>
    </row>
    <row r="61" spans="1:16" ht="35.4" customHeight="1" x14ac:dyDescent="0.2">
      <c r="A61" s="68" t="s">
        <v>29</v>
      </c>
      <c r="B61" s="69"/>
      <c r="C61" s="50" t="s">
        <v>117</v>
      </c>
      <c r="D61" s="51"/>
      <c r="E61" s="51"/>
      <c r="F61" s="51"/>
      <c r="G61" s="51"/>
      <c r="H61" s="11"/>
      <c r="I61" s="20" t="s">
        <v>118</v>
      </c>
      <c r="J61" s="28">
        <v>2353</v>
      </c>
      <c r="K61" s="28">
        <v>3244</v>
      </c>
      <c r="L61" s="10"/>
      <c r="M61" s="29"/>
    </row>
    <row r="62" spans="1:16" s="13" customFormat="1" ht="28.2" customHeight="1" x14ac:dyDescent="0.2">
      <c r="A62" s="56" t="s">
        <v>119</v>
      </c>
      <c r="B62" s="57"/>
      <c r="C62" s="70" t="s">
        <v>120</v>
      </c>
      <c r="D62" s="71"/>
      <c r="E62" s="71"/>
      <c r="F62" s="71"/>
      <c r="G62" s="71"/>
      <c r="H62" s="16"/>
      <c r="I62" s="23" t="s">
        <v>121</v>
      </c>
      <c r="J62" s="24">
        <f>SUM(J63:J65)</f>
        <v>183.60599999999997</v>
      </c>
      <c r="K62" s="24">
        <f>SUM(K63:K65)</f>
        <v>185.1</v>
      </c>
      <c r="L62" s="15"/>
      <c r="M62" s="26"/>
    </row>
    <row r="63" spans="1:16" ht="28.5" customHeight="1" x14ac:dyDescent="0.2">
      <c r="A63" s="72" t="s">
        <v>122</v>
      </c>
      <c r="B63" s="73"/>
      <c r="C63" s="50" t="s">
        <v>123</v>
      </c>
      <c r="D63" s="51"/>
      <c r="E63" s="51"/>
      <c r="F63" s="51"/>
      <c r="G63" s="51"/>
      <c r="H63" s="11"/>
      <c r="I63" s="20" t="s">
        <v>121</v>
      </c>
      <c r="J63" s="28">
        <v>0</v>
      </c>
      <c r="K63" s="28">
        <v>0</v>
      </c>
      <c r="L63" s="10"/>
      <c r="M63" s="29"/>
    </row>
    <row r="64" spans="1:16" ht="28.5" customHeight="1" x14ac:dyDescent="0.2">
      <c r="A64" s="72" t="s">
        <v>124</v>
      </c>
      <c r="B64" s="73"/>
      <c r="C64" s="50" t="s">
        <v>125</v>
      </c>
      <c r="D64" s="51"/>
      <c r="E64" s="51"/>
      <c r="F64" s="51"/>
      <c r="G64" s="51"/>
      <c r="H64" s="11"/>
      <c r="I64" s="20" t="s">
        <v>121</v>
      </c>
      <c r="J64" s="28">
        <v>183.60599999999997</v>
      </c>
      <c r="K64" s="28">
        <v>185.1</v>
      </c>
      <c r="L64" s="10"/>
      <c r="M64" s="29"/>
      <c r="O64" s="31"/>
    </row>
    <row r="65" spans="1:19" ht="28.5" customHeight="1" x14ac:dyDescent="0.2">
      <c r="A65" s="72" t="s">
        <v>126</v>
      </c>
      <c r="B65" s="73"/>
      <c r="C65" s="50" t="s">
        <v>127</v>
      </c>
      <c r="D65" s="51"/>
      <c r="E65" s="51"/>
      <c r="F65" s="51"/>
      <c r="G65" s="51"/>
      <c r="H65" s="11"/>
      <c r="I65" s="20" t="s">
        <v>121</v>
      </c>
      <c r="J65" s="28">
        <v>0</v>
      </c>
      <c r="K65" s="28">
        <v>0</v>
      </c>
      <c r="L65" s="10"/>
      <c r="M65" s="29"/>
    </row>
    <row r="66" spans="1:19" s="13" customFormat="1" ht="30" customHeight="1" x14ac:dyDescent="0.2">
      <c r="A66" s="56" t="s">
        <v>128</v>
      </c>
      <c r="B66" s="57"/>
      <c r="C66" s="70" t="s">
        <v>129</v>
      </c>
      <c r="D66" s="71"/>
      <c r="E66" s="71"/>
      <c r="F66" s="71"/>
      <c r="G66" s="71"/>
      <c r="H66" s="16"/>
      <c r="I66" s="23" t="s">
        <v>130</v>
      </c>
      <c r="J66" s="24">
        <f>SUM(J67:J69)</f>
        <v>1831.7150000000001</v>
      </c>
      <c r="K66" s="24">
        <f>SUM(K67:K69)</f>
        <v>1822.0350000000001</v>
      </c>
      <c r="L66" s="15"/>
      <c r="M66" s="26"/>
      <c r="R66" s="27"/>
      <c r="S66" s="27"/>
    </row>
    <row r="67" spans="1:19" ht="29.25" customHeight="1" x14ac:dyDescent="0.2">
      <c r="A67" s="72" t="s">
        <v>131</v>
      </c>
      <c r="B67" s="73"/>
      <c r="C67" s="50" t="s">
        <v>132</v>
      </c>
      <c r="D67" s="51"/>
      <c r="E67" s="51"/>
      <c r="F67" s="51"/>
      <c r="G67" s="51"/>
      <c r="H67" s="11"/>
      <c r="I67" s="20" t="s">
        <v>130</v>
      </c>
      <c r="J67" s="28">
        <v>695.1</v>
      </c>
      <c r="K67" s="28">
        <v>682.65</v>
      </c>
      <c r="L67" s="10"/>
      <c r="M67" s="29"/>
      <c r="O67" s="31"/>
      <c r="R67" s="31"/>
      <c r="S67" s="31"/>
    </row>
    <row r="68" spans="1:19" ht="29.25" customHeight="1" x14ac:dyDescent="0.2">
      <c r="A68" s="72" t="s">
        <v>133</v>
      </c>
      <c r="B68" s="73"/>
      <c r="C68" s="50" t="s">
        <v>134</v>
      </c>
      <c r="D68" s="51"/>
      <c r="E68" s="51"/>
      <c r="F68" s="51"/>
      <c r="G68" s="51"/>
      <c r="H68" s="11"/>
      <c r="I68" s="20" t="s">
        <v>130</v>
      </c>
      <c r="J68" s="28">
        <v>11.984999999999999</v>
      </c>
      <c r="K68" s="28">
        <v>11.985000000000001</v>
      </c>
      <c r="L68" s="10"/>
      <c r="M68" s="29"/>
      <c r="O68" s="31"/>
      <c r="R68" s="31"/>
      <c r="S68" s="31"/>
    </row>
    <row r="69" spans="1:19" ht="29.25" customHeight="1" x14ac:dyDescent="0.2">
      <c r="A69" s="72" t="s">
        <v>135</v>
      </c>
      <c r="B69" s="73"/>
      <c r="C69" s="50" t="s">
        <v>136</v>
      </c>
      <c r="D69" s="51"/>
      <c r="E69" s="51"/>
      <c r="F69" s="51"/>
      <c r="G69" s="51"/>
      <c r="H69" s="11"/>
      <c r="I69" s="20" t="s">
        <v>130</v>
      </c>
      <c r="J69" s="28">
        <v>1124.6300000000001</v>
      </c>
      <c r="K69" s="28">
        <v>1127.4000000000001</v>
      </c>
      <c r="L69" s="10"/>
      <c r="M69" s="29"/>
      <c r="O69" s="31"/>
      <c r="R69" s="31"/>
      <c r="S69" s="31"/>
    </row>
    <row r="70" spans="1:19" s="13" customFormat="1" ht="26.25" customHeight="1" x14ac:dyDescent="0.2">
      <c r="A70" s="56" t="s">
        <v>137</v>
      </c>
      <c r="B70" s="57"/>
      <c r="C70" s="70" t="s">
        <v>138</v>
      </c>
      <c r="D70" s="71"/>
      <c r="E70" s="71"/>
      <c r="F70" s="71"/>
      <c r="G70" s="71"/>
      <c r="H70" s="16"/>
      <c r="I70" s="23" t="s">
        <v>130</v>
      </c>
      <c r="J70" s="24">
        <f>SUM(J71)</f>
        <v>2312.9007000000001</v>
      </c>
      <c r="K70" s="24">
        <f>SUM(K71)</f>
        <v>2362.0384615384614</v>
      </c>
      <c r="L70" s="15"/>
      <c r="M70" s="26"/>
    </row>
    <row r="71" spans="1:19" ht="30" customHeight="1" x14ac:dyDescent="0.2">
      <c r="A71" s="72" t="s">
        <v>139</v>
      </c>
      <c r="B71" s="73"/>
      <c r="C71" s="50" t="s">
        <v>140</v>
      </c>
      <c r="D71" s="51"/>
      <c r="E71" s="51"/>
      <c r="F71" s="51"/>
      <c r="G71" s="51"/>
      <c r="H71" s="11"/>
      <c r="I71" s="20" t="s">
        <v>130</v>
      </c>
      <c r="J71" s="28">
        <v>2312.9007000000001</v>
      </c>
      <c r="K71" s="28">
        <v>2362.0384615384614</v>
      </c>
      <c r="L71" s="10"/>
      <c r="M71" s="29"/>
    </row>
    <row r="72" spans="1:19" s="13" customFormat="1" ht="18" customHeight="1" x14ac:dyDescent="0.2">
      <c r="A72" s="56" t="s">
        <v>141</v>
      </c>
      <c r="B72" s="57"/>
      <c r="C72" s="70" t="s">
        <v>142</v>
      </c>
      <c r="D72" s="71"/>
      <c r="E72" s="71"/>
      <c r="F72" s="71"/>
      <c r="G72" s="71"/>
      <c r="H72" s="16"/>
      <c r="I72" s="23" t="s">
        <v>143</v>
      </c>
      <c r="J72" s="24">
        <f>SUM(J73:J75)</f>
        <v>624.32999999999993</v>
      </c>
      <c r="K72" s="24">
        <f>SUM(K73:K75)</f>
        <v>575.94350000000031</v>
      </c>
      <c r="L72" s="15"/>
      <c r="M72" s="26"/>
    </row>
    <row r="73" spans="1:19" ht="28.5" customHeight="1" x14ac:dyDescent="0.2">
      <c r="A73" s="72" t="s">
        <v>144</v>
      </c>
      <c r="B73" s="73"/>
      <c r="C73" s="50" t="s">
        <v>145</v>
      </c>
      <c r="D73" s="51"/>
      <c r="E73" s="51"/>
      <c r="F73" s="51"/>
      <c r="G73" s="51"/>
      <c r="H73" s="11"/>
      <c r="I73" s="20" t="s">
        <v>143</v>
      </c>
      <c r="J73" s="28">
        <v>416.58</v>
      </c>
      <c r="K73" s="28">
        <v>367.79650000000061</v>
      </c>
      <c r="L73" s="10"/>
      <c r="M73" s="29"/>
    </row>
    <row r="74" spans="1:19" ht="28.5" customHeight="1" x14ac:dyDescent="0.2">
      <c r="A74" s="72" t="s">
        <v>146</v>
      </c>
      <c r="B74" s="73"/>
      <c r="C74" s="50" t="s">
        <v>147</v>
      </c>
      <c r="D74" s="51"/>
      <c r="E74" s="51"/>
      <c r="F74" s="51"/>
      <c r="G74" s="51"/>
      <c r="H74" s="11"/>
      <c r="I74" s="20" t="s">
        <v>143</v>
      </c>
      <c r="J74" s="28">
        <v>205.2</v>
      </c>
      <c r="K74" s="28">
        <v>205.59699999999975</v>
      </c>
      <c r="L74" s="10"/>
      <c r="M74" s="29"/>
    </row>
    <row r="75" spans="1:19" ht="28.5" customHeight="1" x14ac:dyDescent="0.2">
      <c r="A75" s="72" t="s">
        <v>146</v>
      </c>
      <c r="B75" s="73"/>
      <c r="C75" s="50" t="s">
        <v>148</v>
      </c>
      <c r="D75" s="51"/>
      <c r="E75" s="51"/>
      <c r="F75" s="51"/>
      <c r="G75" s="51"/>
      <c r="H75" s="11"/>
      <c r="I75" s="20" t="s">
        <v>143</v>
      </c>
      <c r="J75" s="28">
        <v>2.5499999999999998</v>
      </c>
      <c r="K75" s="28">
        <v>2.5499999999999998</v>
      </c>
      <c r="L75" s="10"/>
      <c r="M75" s="29"/>
    </row>
    <row r="76" spans="1:19" s="13" customFormat="1" ht="18" customHeight="1" x14ac:dyDescent="0.2">
      <c r="A76" s="56" t="s">
        <v>149</v>
      </c>
      <c r="B76" s="57"/>
      <c r="C76" s="70" t="s">
        <v>150</v>
      </c>
      <c r="D76" s="71"/>
      <c r="E76" s="71"/>
      <c r="F76" s="71"/>
      <c r="G76" s="71"/>
      <c r="H76" s="16"/>
      <c r="I76" s="23" t="s">
        <v>151</v>
      </c>
      <c r="J76" s="24">
        <v>100</v>
      </c>
      <c r="K76" s="24">
        <v>100</v>
      </c>
      <c r="L76" s="15"/>
      <c r="M76" s="26"/>
    </row>
    <row r="77" spans="1:19" s="13" customFormat="1" ht="27" customHeight="1" x14ac:dyDescent="0.2">
      <c r="A77" s="56" t="s">
        <v>152</v>
      </c>
      <c r="B77" s="57"/>
      <c r="C77" s="70" t="s">
        <v>153</v>
      </c>
      <c r="D77" s="71"/>
      <c r="E77" s="71"/>
      <c r="F77" s="71"/>
      <c r="G77" s="71"/>
      <c r="H77" s="16"/>
      <c r="I77" s="23" t="s">
        <v>31</v>
      </c>
      <c r="J77" s="24">
        <v>0</v>
      </c>
      <c r="K77" s="24">
        <f>K78+9273.437+364283.392</f>
        <v>379796.03399999999</v>
      </c>
      <c r="L77" s="15"/>
      <c r="M77" s="26"/>
    </row>
    <row r="78" spans="1:19" ht="27.75" customHeight="1" x14ac:dyDescent="0.2">
      <c r="A78" s="72" t="s">
        <v>154</v>
      </c>
      <c r="B78" s="73"/>
      <c r="C78" s="50" t="s">
        <v>155</v>
      </c>
      <c r="D78" s="51"/>
      <c r="E78" s="51"/>
      <c r="F78" s="51"/>
      <c r="G78" s="51"/>
      <c r="H78" s="11"/>
      <c r="I78" s="20" t="s">
        <v>31</v>
      </c>
      <c r="J78" s="28">
        <v>0</v>
      </c>
      <c r="K78" s="28">
        <v>6239.2049999999999</v>
      </c>
      <c r="L78" s="10"/>
      <c r="M78" s="29"/>
    </row>
    <row r="79" spans="1:19" s="13" customFormat="1" ht="39.75" customHeight="1" x14ac:dyDescent="0.2">
      <c r="A79" s="56" t="s">
        <v>156</v>
      </c>
      <c r="B79" s="57"/>
      <c r="C79" s="70" t="s">
        <v>157</v>
      </c>
      <c r="D79" s="71"/>
      <c r="E79" s="71"/>
      <c r="F79" s="71"/>
      <c r="G79" s="71"/>
      <c r="H79" s="16"/>
      <c r="I79" s="23" t="s">
        <v>151</v>
      </c>
      <c r="J79" s="24">
        <v>6.8819999999999997</v>
      </c>
      <c r="K79" s="24" t="s">
        <v>28</v>
      </c>
      <c r="L79" s="32" t="s">
        <v>28</v>
      </c>
      <c r="M79" s="26"/>
    </row>
    <row r="81" spans="1:12" ht="13.2" x14ac:dyDescent="0.2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3.2" x14ac:dyDescent="0.25">
      <c r="A82" s="74" t="s">
        <v>158</v>
      </c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</row>
    <row r="83" spans="1:12" ht="13.2" x14ac:dyDescent="0.25">
      <c r="A83" s="74" t="s">
        <v>159</v>
      </c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</row>
    <row r="84" spans="1:12" ht="13.2" x14ac:dyDescent="0.25">
      <c r="A84" s="74" t="s">
        <v>160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</row>
    <row r="85" spans="1:12" ht="13.2" x14ac:dyDescent="0.25">
      <c r="A85" s="74" t="s">
        <v>161</v>
      </c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</row>
    <row r="86" spans="1:12" ht="13.2" x14ac:dyDescent="0.25">
      <c r="A86" s="74" t="s">
        <v>162</v>
      </c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</row>
    <row r="87" spans="1:12" ht="13.2" x14ac:dyDescent="0.25">
      <c r="A87" s="4"/>
      <c r="B87" s="17"/>
      <c r="C87" s="4"/>
      <c r="D87" s="4"/>
      <c r="E87" s="4"/>
      <c r="F87" s="4"/>
      <c r="G87" s="4"/>
      <c r="H87" s="4"/>
      <c r="I87" s="4"/>
      <c r="J87" s="4"/>
      <c r="K87" s="4"/>
      <c r="L87" s="4"/>
    </row>
  </sheetData>
  <mergeCells count="152">
    <mergeCell ref="A82:L82"/>
    <mergeCell ref="A83:L83"/>
    <mergeCell ref="A84:L84"/>
    <mergeCell ref="A85:L85"/>
    <mergeCell ref="A86:L86"/>
    <mergeCell ref="A77:B77"/>
    <mergeCell ref="C77:G77"/>
    <mergeCell ref="A78:B78"/>
    <mergeCell ref="C78:G78"/>
    <mergeCell ref="A79:B79"/>
    <mergeCell ref="C79:G79"/>
    <mergeCell ref="A74:B74"/>
    <mergeCell ref="C74:G74"/>
    <mergeCell ref="A75:B75"/>
    <mergeCell ref="C75:G75"/>
    <mergeCell ref="A76:B76"/>
    <mergeCell ref="C76:G76"/>
    <mergeCell ref="A71:B71"/>
    <mergeCell ref="C71:G71"/>
    <mergeCell ref="A72:B72"/>
    <mergeCell ref="C72:G72"/>
    <mergeCell ref="A73:B73"/>
    <mergeCell ref="C73:G73"/>
    <mergeCell ref="A68:B68"/>
    <mergeCell ref="C68:G68"/>
    <mergeCell ref="A69:B69"/>
    <mergeCell ref="C69:G69"/>
    <mergeCell ref="A70:B70"/>
    <mergeCell ref="C70:G70"/>
    <mergeCell ref="A65:B65"/>
    <mergeCell ref="C65:G65"/>
    <mergeCell ref="A66:B66"/>
    <mergeCell ref="C66:G66"/>
    <mergeCell ref="A67:B67"/>
    <mergeCell ref="C67:G67"/>
    <mergeCell ref="A62:B62"/>
    <mergeCell ref="C62:G62"/>
    <mergeCell ref="A63:B63"/>
    <mergeCell ref="C63:G63"/>
    <mergeCell ref="A64:B64"/>
    <mergeCell ref="C64:G64"/>
    <mergeCell ref="A59:B59"/>
    <mergeCell ref="C59:G59"/>
    <mergeCell ref="A60:B60"/>
    <mergeCell ref="C60:G60"/>
    <mergeCell ref="A61:B61"/>
    <mergeCell ref="C61:G61"/>
    <mergeCell ref="A56:B56"/>
    <mergeCell ref="C56:G56"/>
    <mergeCell ref="A57:B57"/>
    <mergeCell ref="C57:G57"/>
    <mergeCell ref="A58:B58"/>
    <mergeCell ref="C58:G58"/>
    <mergeCell ref="A53:B53"/>
    <mergeCell ref="C53:G53"/>
    <mergeCell ref="A54:B54"/>
    <mergeCell ref="C54:G54"/>
    <mergeCell ref="A55:B55"/>
    <mergeCell ref="C55:G55"/>
    <mergeCell ref="A50:B50"/>
    <mergeCell ref="C50:G50"/>
    <mergeCell ref="A51:B51"/>
    <mergeCell ref="C51:G51"/>
    <mergeCell ref="A52:B52"/>
    <mergeCell ref="C52:G52"/>
    <mergeCell ref="A47:B47"/>
    <mergeCell ref="C47:G47"/>
    <mergeCell ref="A48:B48"/>
    <mergeCell ref="C48:G48"/>
    <mergeCell ref="A49:B49"/>
    <mergeCell ref="C49:G49"/>
    <mergeCell ref="A44:B44"/>
    <mergeCell ref="C44:G44"/>
    <mergeCell ref="A45:B45"/>
    <mergeCell ref="C45:G45"/>
    <mergeCell ref="A46:B46"/>
    <mergeCell ref="C46:G46"/>
    <mergeCell ref="A41:B41"/>
    <mergeCell ref="C41:G41"/>
    <mergeCell ref="A42:B42"/>
    <mergeCell ref="C42:G42"/>
    <mergeCell ref="A43:B43"/>
    <mergeCell ref="C43:G43"/>
    <mergeCell ref="A38:B38"/>
    <mergeCell ref="C38:G38"/>
    <mergeCell ref="A39:B39"/>
    <mergeCell ref="C39:G39"/>
    <mergeCell ref="A40:B40"/>
    <mergeCell ref="C40:G40"/>
    <mergeCell ref="A35:B35"/>
    <mergeCell ref="C35:G35"/>
    <mergeCell ref="A36:B36"/>
    <mergeCell ref="C36:G36"/>
    <mergeCell ref="A37:B37"/>
    <mergeCell ref="C37:G37"/>
    <mergeCell ref="A32:B32"/>
    <mergeCell ref="C32:G32"/>
    <mergeCell ref="A33:B33"/>
    <mergeCell ref="C33:G33"/>
    <mergeCell ref="A34:B34"/>
    <mergeCell ref="C34:G34"/>
    <mergeCell ref="A29:B29"/>
    <mergeCell ref="C29:G29"/>
    <mergeCell ref="A30:B30"/>
    <mergeCell ref="C30:G30"/>
    <mergeCell ref="A31:B31"/>
    <mergeCell ref="C31:G31"/>
    <mergeCell ref="A26:B26"/>
    <mergeCell ref="C26:G26"/>
    <mergeCell ref="A27:B27"/>
    <mergeCell ref="C27:G27"/>
    <mergeCell ref="A28:B28"/>
    <mergeCell ref="C28:G28"/>
    <mergeCell ref="A23:B23"/>
    <mergeCell ref="C23:G23"/>
    <mergeCell ref="A24:B24"/>
    <mergeCell ref="C24:G24"/>
    <mergeCell ref="A25:B25"/>
    <mergeCell ref="C25:G25"/>
    <mergeCell ref="A20:B20"/>
    <mergeCell ref="C20:G20"/>
    <mergeCell ref="A21:B21"/>
    <mergeCell ref="C21:G21"/>
    <mergeCell ref="A22:B22"/>
    <mergeCell ref="C22:G22"/>
    <mergeCell ref="A17:B17"/>
    <mergeCell ref="C17:G17"/>
    <mergeCell ref="A18:B18"/>
    <mergeCell ref="C18:G18"/>
    <mergeCell ref="A19:B19"/>
    <mergeCell ref="C19:G19"/>
    <mergeCell ref="A4:L4"/>
    <mergeCell ref="A5:L5"/>
    <mergeCell ref="A6:L6"/>
    <mergeCell ref="A7:L7"/>
    <mergeCell ref="A8:L8"/>
    <mergeCell ref="A9:L9"/>
    <mergeCell ref="A14:I14"/>
    <mergeCell ref="J14:L14"/>
    <mergeCell ref="A15:B16"/>
    <mergeCell ref="C15:G16"/>
    <mergeCell ref="I15:I16"/>
    <mergeCell ref="J15:K15"/>
    <mergeCell ref="L15:L16"/>
    <mergeCell ref="A10:A13"/>
    <mergeCell ref="D10:I10"/>
    <mergeCell ref="J10:L10"/>
    <mergeCell ref="C11:I11"/>
    <mergeCell ref="J11:L11"/>
    <mergeCell ref="C12:I12"/>
    <mergeCell ref="J12:L12"/>
    <mergeCell ref="J13:L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Баталова Наиля Шавкатовна</dc:creator>
  <cp:lastModifiedBy>Баталова Наиля Шавкатовна</cp:lastModifiedBy>
  <dcterms:created xsi:type="dcterms:W3CDTF">2026-04-27T19:19:23Z</dcterms:created>
  <dcterms:modified xsi:type="dcterms:W3CDTF">2026-04-30T01:39:10Z</dcterms:modified>
</cp:coreProperties>
</file>