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russkih\Desktop\"/>
    </mc:Choice>
  </mc:AlternateContent>
  <xr:revisionPtr revIDLastSave="0" documentId="8_{0420142F-6F1F-48C1-B5BD-9A61A7A32E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аб.№ 1" sheetId="6" r:id="rId1"/>
    <sheet name="Таб. № 2" sheetId="5" r:id="rId2"/>
    <sheet name="Таб. № 3" sheetId="3" r:id="rId3"/>
    <sheet name="Таб. №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3" l="1"/>
  <c r="J37" i="3" l="1"/>
  <c r="M31" i="3" l="1"/>
  <c r="K44" i="3"/>
  <c r="K11" i="4" l="1"/>
  <c r="D32" i="3"/>
  <c r="F44" i="3" l="1"/>
  <c r="J44" i="3"/>
  <c r="I24" i="3"/>
  <c r="I31" i="3"/>
  <c r="M25" i="3"/>
  <c r="M26" i="3"/>
  <c r="M27" i="3"/>
  <c r="M28" i="3"/>
  <c r="M24" i="3"/>
  <c r="M19" i="3"/>
  <c r="M20" i="3"/>
  <c r="M21" i="3"/>
  <c r="M22" i="3"/>
  <c r="M44" i="3" l="1"/>
  <c r="D44" i="3"/>
  <c r="M13" i="5" l="1"/>
  <c r="L13" i="5"/>
  <c r="K13" i="5"/>
  <c r="L8" i="5"/>
  <c r="O8" i="5" s="1"/>
  <c r="L7" i="5"/>
  <c r="O7" i="5" s="1"/>
  <c r="L40" i="5"/>
  <c r="O40" i="5" s="1"/>
  <c r="K40" i="5"/>
  <c r="N40" i="5" s="1"/>
  <c r="I38" i="5"/>
  <c r="M37" i="5"/>
  <c r="P37" i="5" s="1"/>
  <c r="L37" i="5"/>
  <c r="O37" i="5" s="1"/>
  <c r="K37" i="5"/>
  <c r="N37" i="5" s="1"/>
  <c r="K36" i="5"/>
  <c r="N36" i="5" s="1"/>
  <c r="I34" i="5"/>
  <c r="M33" i="5"/>
  <c r="P33" i="5" s="1"/>
  <c r="L33" i="5"/>
  <c r="O33" i="5" s="1"/>
  <c r="K33" i="5"/>
  <c r="N33" i="5" s="1"/>
  <c r="H23" i="5"/>
  <c r="K23" i="5" s="1"/>
  <c r="N23" i="5" s="1"/>
  <c r="M21" i="5"/>
  <c r="P21" i="5" s="1"/>
  <c r="K21" i="5"/>
  <c r="N21" i="5" s="1"/>
  <c r="I21" i="5"/>
  <c r="L21" i="5" s="1"/>
  <c r="O21" i="5" s="1"/>
  <c r="M20" i="5"/>
  <c r="P20" i="5" s="1"/>
  <c r="L20" i="5"/>
  <c r="O20" i="5" s="1"/>
  <c r="K20" i="5"/>
  <c r="N20" i="5" s="1"/>
  <c r="N19" i="5"/>
  <c r="M19" i="5"/>
  <c r="P19" i="5" s="1"/>
  <c r="L19" i="5"/>
  <c r="O19" i="5" s="1"/>
  <c r="K19" i="5"/>
  <c r="M16" i="5"/>
  <c r="P16" i="5" s="1"/>
  <c r="I16" i="5"/>
  <c r="L16" i="5" s="1"/>
  <c r="O16" i="5" s="1"/>
  <c r="H16" i="5"/>
  <c r="K16" i="5" s="1"/>
  <c r="N16" i="5" s="1"/>
  <c r="M11" i="5"/>
  <c r="P11" i="5" s="1"/>
  <c r="L11" i="5"/>
  <c r="O11" i="5" s="1"/>
  <c r="K11" i="5"/>
  <c r="N11" i="5" s="1"/>
  <c r="K10" i="5"/>
  <c r="N10" i="5" s="1"/>
  <c r="M40" i="5"/>
  <c r="P40" i="5" s="1"/>
  <c r="I10" i="5"/>
  <c r="I36" i="5" s="1"/>
  <c r="L36" i="5" s="1"/>
  <c r="O36" i="5" s="1"/>
  <c r="J7" i="5" l="1"/>
  <c r="J8" i="5" s="1"/>
  <c r="M8" i="5" s="1"/>
  <c r="P8" i="5" s="1"/>
  <c r="L10" i="5"/>
  <c r="O10" i="5" s="1"/>
  <c r="I22" i="5"/>
  <c r="I23" i="5"/>
  <c r="L23" i="5" s="1"/>
  <c r="O23" i="5" s="1"/>
  <c r="M7" i="5"/>
  <c r="P7" i="5" s="1"/>
  <c r="M23" i="5"/>
  <c r="P23" i="5" s="1"/>
  <c r="M36" i="5"/>
  <c r="P36" i="5" s="1"/>
  <c r="M10" i="5"/>
  <c r="P10" i="5" s="1"/>
  <c r="I37" i="3" l="1"/>
  <c r="I36" i="3"/>
  <c r="I32" i="3" l="1"/>
  <c r="I33" i="3"/>
  <c r="I34" i="3"/>
  <c r="I44" i="3" l="1"/>
  <c r="H1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Добавлено ЭО экономия будет по факту выполнения мероприятий по программе ЭО</t>
        </r>
      </text>
    </comment>
    <comment ref="A14" authorId="0" shapeId="0" xr:uid="{00000000-0006-0000-0200-000002000000}">
      <text>
        <r>
          <rPr>
            <sz val="9"/>
            <color indexed="81"/>
            <rFont val="Tahoma"/>
            <family val="2"/>
            <charset val="204"/>
          </rPr>
          <t xml:space="preserve">Организационные мероприятия без экономической эффективности 
</t>
        </r>
      </text>
    </comment>
    <comment ref="A16" authorId="0" shapeId="0" xr:uid="{00000000-0006-0000-0200-000003000000}">
      <text>
        <r>
          <rPr>
            <sz val="9"/>
            <color indexed="81"/>
            <rFont val="Tahoma"/>
            <family val="2"/>
            <charset val="204"/>
          </rPr>
          <t xml:space="preserve">Организационные мероприятия без экономической эффективности 
</t>
        </r>
      </text>
    </comment>
    <comment ref="A18" authorId="0" shapeId="0" xr:uid="{00000000-0006-0000-0200-000004000000}">
      <text>
        <r>
          <rPr>
            <sz val="9"/>
            <color indexed="81"/>
            <rFont val="Tahoma"/>
            <family val="2"/>
            <charset val="204"/>
          </rPr>
          <t xml:space="preserve">Пункт скорректирован
</t>
        </r>
      </text>
    </comment>
    <comment ref="A24" authorId="0" shapeId="0" xr:uid="{00000000-0006-0000-0200-000005000000}">
      <text>
        <r>
          <rPr>
            <sz val="9"/>
            <color indexed="81"/>
            <rFont val="Tahoma"/>
            <family val="2"/>
            <charset val="204"/>
          </rPr>
          <t xml:space="preserve">Пункт скорректирован
</t>
        </r>
      </text>
    </comment>
    <comment ref="A36" authorId="0" shapeId="0" xr:uid="{00000000-0006-0000-0200-000006000000}">
      <text>
        <r>
          <rPr>
            <sz val="9"/>
            <color indexed="81"/>
            <rFont val="Tahoma"/>
            <family val="2"/>
            <charset val="204"/>
          </rPr>
          <t xml:space="preserve">Организационные мероприятия без экономической эффективности </t>
        </r>
      </text>
    </comment>
  </commentList>
</comments>
</file>

<file path=xl/sharedStrings.xml><?xml version="1.0" encoding="utf-8"?>
<sst xmlns="http://schemas.openxmlformats.org/spreadsheetml/2006/main" count="394" uniqueCount="200">
  <si>
    <t>Наименование программы</t>
  </si>
  <si>
    <t>Почтовый адрес</t>
  </si>
  <si>
    <t>Даты начала и окончания действия программы</t>
  </si>
  <si>
    <t>Период</t>
  </si>
  <si>
    <t>Затраты, млн. руб. без НДС</t>
  </si>
  <si>
    <t>Доля затрат в инвестиционной программе, направленной на реализацию целевых мероприятий в области энергосбережения и повышения энергетической эффективности</t>
  </si>
  <si>
    <t>Топливно-энергетические ресурсы (ТЭР)</t>
  </si>
  <si>
    <t>При осуществлении регулируемого вида деятельности</t>
  </si>
  <si>
    <t>При осуществлении прочей деятельности, в т.ч. хозяйственные нужды</t>
  </si>
  <si>
    <t>Всего</t>
  </si>
  <si>
    <t>В т.ч. капитальные</t>
  </si>
  <si>
    <t>Суммарные затраты ТЭР</t>
  </si>
  <si>
    <t>Экономия ТЭР в результате реализации программы</t>
  </si>
  <si>
    <t>т у.т. без учета воды</t>
  </si>
  <si>
    <t>млн. руб. без НДС с учетом воды</t>
  </si>
  <si>
    <t>за отчетный год</t>
  </si>
  <si>
    <t>план</t>
  </si>
  <si>
    <t>факт</t>
  </si>
  <si>
    <t>отклонение</t>
  </si>
  <si>
    <t>нарастающим итогом</t>
  </si>
  <si>
    <t>N п/п</t>
  </si>
  <si>
    <t>Целевые и прочие показатели</t>
  </si>
  <si>
    <t>Ед. изм.</t>
  </si>
  <si>
    <t>(Базовый год) &lt;*&gt;</t>
  </si>
  <si>
    <t>Плановые значения целевых и прочих показателей по</t>
  </si>
  <si>
    <t>Фактические значения целевых и прочих показателей по</t>
  </si>
  <si>
    <t>Отклонение, ед.</t>
  </si>
  <si>
    <t>Отклонение, %</t>
  </si>
  <si>
    <t>&lt;*&gt; Базовый год - предшествующий год году начала действия программы.</t>
  </si>
  <si>
    <t>&lt;**&gt; В графе "Примечания" при несовпадении фактических и плановых значений указать причины.</t>
  </si>
  <si>
    <t>Наименование мероприятия</t>
  </si>
  <si>
    <t>Источник финансирования</t>
  </si>
  <si>
    <t>Объем финансирования, руб. (без НДС)</t>
  </si>
  <si>
    <t>Объем выполнения, %</t>
  </si>
  <si>
    <t>Годовая экономия энергетических ресурсов</t>
  </si>
  <si>
    <t>Примечания &lt;***&gt;</t>
  </si>
  <si>
    <t>в натуральном выражении</t>
  </si>
  <si>
    <t>стоимость (без НДС) &lt;**&gt;</t>
  </si>
  <si>
    <r>
      <t>(</t>
    </r>
    <r>
      <rPr>
        <sz val="8"/>
        <rFont val="Times New Roman"/>
        <family val="1"/>
        <charset val="204"/>
      </rPr>
      <t xml:space="preserve">гр. </t>
    </r>
    <r>
      <rPr>
        <sz val="8"/>
        <color theme="1"/>
        <rFont val="Times New Roman"/>
        <family val="1"/>
        <charset val="204"/>
      </rPr>
      <t xml:space="preserve">6 * </t>
    </r>
    <r>
      <rPr>
        <sz val="8"/>
        <rFont val="Times New Roman"/>
        <family val="1"/>
        <charset val="204"/>
      </rPr>
      <t xml:space="preserve">гр. </t>
    </r>
    <r>
      <rPr>
        <sz val="8"/>
        <color theme="1"/>
        <rFont val="Times New Roman"/>
        <family val="1"/>
        <charset val="204"/>
      </rPr>
      <t>8)</t>
    </r>
  </si>
  <si>
    <r>
      <t>(</t>
    </r>
    <r>
      <rPr>
        <sz val="8"/>
        <rFont val="Times New Roman"/>
        <family val="1"/>
        <charset val="204"/>
      </rPr>
      <t xml:space="preserve">гр. </t>
    </r>
    <r>
      <rPr>
        <sz val="8"/>
        <color theme="1"/>
        <rFont val="Times New Roman"/>
        <family val="1"/>
        <charset val="204"/>
      </rPr>
      <t xml:space="preserve">10 * </t>
    </r>
    <r>
      <rPr>
        <sz val="8"/>
        <rFont val="Times New Roman"/>
        <family val="1"/>
        <charset val="204"/>
      </rPr>
      <t xml:space="preserve">гр. </t>
    </r>
    <r>
      <rPr>
        <sz val="8"/>
        <color theme="1"/>
        <rFont val="Times New Roman"/>
        <family val="1"/>
        <charset val="204"/>
      </rPr>
      <t>12)</t>
    </r>
  </si>
  <si>
    <t>количество</t>
  </si>
  <si>
    <t>единица измерения &lt;*&gt;</t>
  </si>
  <si>
    <t>1. РЕГУЛИРУЕМЫЙ ВИД ДЕЯТЕЛЬНОСТИ</t>
  </si>
  <si>
    <t>Итого по регулируемому виду деятельности:</t>
  </si>
  <si>
    <r>
      <t>&lt;*&gt; В графе "единица измерения" указывается единица измерения энергоресурса, экономия которого достигается при реализации соответствующего мероприятия по энергосбережению и повышению энергетической эффективности (кВт.ч, Гкал, т,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л, т у.т.).</t>
    </r>
  </si>
  <si>
    <r>
      <t>&lt;**&gt; В графе "стоимость", указывается стоимость энергетического ресурса (руб./кВт.ч, руб./Гкал, руб./т, руб./м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руб./л, руб./т у.т.).</t>
    </r>
  </si>
  <si>
    <t>&lt;***&gt; В графе "Примечания" при несовпадении фактических и плановых значений указать причины</t>
  </si>
  <si>
    <t>Наименование показателя</t>
  </si>
  <si>
    <t>Количество установленных приборов учета, шт.</t>
  </si>
  <si>
    <t>Количество приборов учета, подлежащих установке, шт.</t>
  </si>
  <si>
    <t>% оснащенности приборами учета, шт.</t>
  </si>
  <si>
    <t>План года, шт.</t>
  </si>
  <si>
    <t>Запланировано в отчетном квартале, шт.</t>
  </si>
  <si>
    <t>Установлено в отчетном кв-ле, шт.</t>
  </si>
  <si>
    <t>Объем финансирования, тыс. руб. без НДС</t>
  </si>
  <si>
    <t>Отклонение</t>
  </si>
  <si>
    <t>Причины отклонений</t>
  </si>
  <si>
    <t>тыс. руб. без НДС</t>
  </si>
  <si>
    <t>Электрическая энергия</t>
  </si>
  <si>
    <t>Собственное производство</t>
  </si>
  <si>
    <t>Получено со стороны</t>
  </si>
  <si>
    <t>Потребляемая</t>
  </si>
  <si>
    <t>Отданная на сторону</t>
  </si>
  <si>
    <t>Тепловая энергия</t>
  </si>
  <si>
    <t>Горячая вода</t>
  </si>
  <si>
    <t>Холодная вода</t>
  </si>
  <si>
    <t>Природный газ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</si>
  <si>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</si>
  <si>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</si>
  <si>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</si>
  <si>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</si>
  <si>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</si>
  <si>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</si>
  <si>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</si>
  <si>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</si>
  <si>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</si>
  <si>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</si>
  <si>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3.3</t>
  </si>
  <si>
    <t>3.4</t>
  </si>
  <si>
    <t>4.1</t>
  </si>
  <si>
    <t>4.2</t>
  </si>
  <si>
    <t>4.3</t>
  </si>
  <si>
    <t>4.4</t>
  </si>
  <si>
    <t>5.1</t>
  </si>
  <si>
    <t>5.2</t>
  </si>
  <si>
    <t>5.3</t>
  </si>
  <si>
    <t>5.4</t>
  </si>
  <si>
    <t xml:space="preserve"> - </t>
  </si>
  <si>
    <t>Организационные мероприятия по энергосбережению и повышению энергетической эффективности</t>
  </si>
  <si>
    <t>Проведение обязательного энергетического обследования</t>
  </si>
  <si>
    <t>Анализ качества предоставляемых услуг</t>
  </si>
  <si>
    <t>1.2.1</t>
  </si>
  <si>
    <t xml:space="preserve">Измерение токовых нагрузок и напряжений в распределительной сети 0,4кВ </t>
  </si>
  <si>
    <t>шт</t>
  </si>
  <si>
    <t>Оценка аварийности в сетях</t>
  </si>
  <si>
    <t>1.3.1</t>
  </si>
  <si>
    <t>Проведение анализа и оценки аварийности в распределительной сети 0,4-10кВ</t>
  </si>
  <si>
    <t>Анализ и оптимизация установленной мощности, режимов работы энергооборудования, распределение нагрузки</t>
  </si>
  <si>
    <t>1.4.1</t>
  </si>
  <si>
    <t>Выравнивание нагрузок фаз в сети 0,4кВ</t>
  </si>
  <si>
    <t>1.5</t>
  </si>
  <si>
    <t>Анализ схем электроснабжения, распределения электрической нагрузки</t>
  </si>
  <si>
    <t>1.5.1</t>
  </si>
  <si>
    <t>Не требуется</t>
  </si>
  <si>
    <t>Мероприятия по модернизации оборудования, используемого для передачи электрической энергии, в том числе замена оборудования на оборудование с более высоким КПД, внедрение инновационных, энергосберегающих решений и технологий</t>
  </si>
  <si>
    <t>Мероприятия по сокращению потерь, возникающих в процессе передачи электрической энергии</t>
  </si>
  <si>
    <t>3.1.</t>
  </si>
  <si>
    <t>Отключение силовых трансформаторов в ТП (РТП) 10/0,4кВ с сезонной нагрузкой</t>
  </si>
  <si>
    <t>Мероприятия по оптимизации установившихся режимов электрических сетей по активной и реактивной мощности</t>
  </si>
  <si>
    <t>Установка оборудования для компенсации реактивной мощности</t>
  </si>
  <si>
    <t>Мероприятия по оснащению приборами и автоматизированными системами учета энергоресурсов</t>
  </si>
  <si>
    <t>6.1</t>
  </si>
  <si>
    <t>6.2</t>
  </si>
  <si>
    <t>6.3</t>
  </si>
  <si>
    <t>Плановая замена приборов учета с истекшим межповерочным интервалом</t>
  </si>
  <si>
    <t>6.4</t>
  </si>
  <si>
    <t>Плановая замена измерительных трансформаторов тока с истекшим межповерочным интервалом</t>
  </si>
  <si>
    <t>6.5</t>
  </si>
  <si>
    <t>Техническое сопровождение измерительных комплексов</t>
  </si>
  <si>
    <t>Мероприятия по организации достоверного и своевременного снятия показаний приборов коммерческого учета электричекой энергии у потребителей, проверка их технологического состояния</t>
  </si>
  <si>
    <t>7.1</t>
  </si>
  <si>
    <t>Снятие показаний приборов коммерческого учета электричекой энергии у потребителей, проверка их технологического состояния</t>
  </si>
  <si>
    <t>7.2</t>
  </si>
  <si>
    <t>Снижение уровня бездоговорного потребления, включение объектов в договора энергоснабжения</t>
  </si>
  <si>
    <t>Мероприятия по сокращению расхода энергоресурсов в зданиях, строениях, сооружениях, эксплуатируемых регулируемой организацией в процессе осуществления регулируемой деятельности</t>
  </si>
  <si>
    <t>8.1</t>
  </si>
  <si>
    <t>Мероприятия по доведению использования осветительных устройств с использованием светодиодов до уровня: в 2019 году - не менее 30%; в 2020 году - не менее 50%; в 2021 году - не менее 75%</t>
  </si>
  <si>
    <t>9.1</t>
  </si>
  <si>
    <t>10</t>
  </si>
  <si>
    <t>Мероприятия по обеспечению снижения удельного расхода условного топлива, за исключением ядерного топлива, не менее чем на один процент ежегодно относительно уровня, достигнутого в 2018 году, производителями электрической энергии (мощности), генерирующие объекты которых функционируют в технологически изолированных территориальных электроэнергетических системах и (или) на территориях, технологически не связанных с единой энергетической системой России и технологически изолированными территориальными электроэнергетическими системами</t>
  </si>
  <si>
    <t>10.1</t>
  </si>
  <si>
    <t>-</t>
  </si>
  <si>
    <t>Монтаж приборов учета с GSM в РУ-0,4кВ ТП (РТП) 10/0,4кВ.</t>
  </si>
  <si>
    <t>Монтаж приборов учета без GSM в РУ-0,4кВ ТП (РТП) 10/0,4кВ.</t>
  </si>
  <si>
    <t>млн.кВт*ч</t>
  </si>
  <si>
    <t>Собственные средства</t>
  </si>
  <si>
    <t>За счет тарифа на передачу электроэнергии</t>
  </si>
  <si>
    <t xml:space="preserve">Примечание &lt;**&gt; </t>
  </si>
  <si>
    <t>2019 г.</t>
  </si>
  <si>
    <t>2020 г.</t>
  </si>
  <si>
    <t>2021 г.</t>
  </si>
  <si>
    <t>1.</t>
  </si>
  <si>
    <t>Снижение потерь электрической энергии при ее передаче по электрическим сетям</t>
  </si>
  <si>
    <r>
      <t>кВт</t>
    </r>
    <r>
      <rPr>
        <sz val="11"/>
        <color indexed="8"/>
        <rFont val="Calibri"/>
        <family val="2"/>
        <charset val="204"/>
      </rPr>
      <t>·</t>
    </r>
    <r>
      <rPr>
        <sz val="11"/>
        <color indexed="8"/>
        <rFont val="Times New Roman"/>
        <family val="1"/>
        <charset val="204"/>
      </rPr>
      <t>ч</t>
    </r>
  </si>
  <si>
    <t>%</t>
  </si>
  <si>
    <t>1.1.</t>
  </si>
  <si>
    <t>Отпуск электрической энергии в сеть (отпуск из сети), всего, в т.ч. по уровням напряжения:</t>
  </si>
  <si>
    <t>2.</t>
  </si>
  <si>
    <r>
      <t>млн. кВт</t>
    </r>
    <r>
      <rPr>
        <sz val="11"/>
        <color indexed="8"/>
        <rFont val="Calibri"/>
        <family val="2"/>
        <charset val="204"/>
      </rPr>
      <t>·</t>
    </r>
    <r>
      <rPr>
        <sz val="11"/>
        <color indexed="8"/>
        <rFont val="Times New Roman"/>
        <family val="1"/>
        <charset val="204"/>
      </rPr>
      <t>ч</t>
    </r>
  </si>
  <si>
    <t>2.1.</t>
  </si>
  <si>
    <t>ВН</t>
  </si>
  <si>
    <t>2.2.</t>
  </si>
  <si>
    <t>СНI</t>
  </si>
  <si>
    <t>2.3.</t>
  </si>
  <si>
    <t>СНII</t>
  </si>
  <si>
    <t>2.4.</t>
  </si>
  <si>
    <t>НН</t>
  </si>
  <si>
    <t>3.</t>
  </si>
  <si>
    <t>Отпуск электрической энергии в сеть без учета "последней мили" и объема электрической энергии, отпущенной с шин генераторов</t>
  </si>
  <si>
    <t>4.</t>
  </si>
  <si>
    <t>Отпуск электрической энергии в соответствии с "экономическим" балансом электрической энергии по уровням напряжения:</t>
  </si>
  <si>
    <t>4.1.</t>
  </si>
  <si>
    <t>4.2.</t>
  </si>
  <si>
    <t>4.3.</t>
  </si>
  <si>
    <t>4.4.</t>
  </si>
  <si>
    <t>5.</t>
  </si>
  <si>
    <t>Потери электрической энергии, всего, в т.ч. по уровням напряжения:</t>
  </si>
  <si>
    <t>млн. руб. без НДС</t>
  </si>
  <si>
    <t xml:space="preserve">% </t>
  </si>
  <si>
    <t>5.1.</t>
  </si>
  <si>
    <t>% от п.2.1.</t>
  </si>
  <si>
    <t>% от п.4.1.</t>
  </si>
  <si>
    <t>5.2.</t>
  </si>
  <si>
    <t>5.3.</t>
  </si>
  <si>
    <t>5.4.</t>
  </si>
  <si>
    <t>6.</t>
  </si>
  <si>
    <t>Снижение удельного расхода электрической энергии на собственные нужды подстанций в расчете на условную единицу оборудования подстанций по отношению к фактичечскому расходу в предшествующем году реализации программы</t>
  </si>
  <si>
    <r>
      <t>кВт</t>
    </r>
    <r>
      <rPr>
        <sz val="11"/>
        <color indexed="8"/>
        <rFont val="Calibri"/>
        <family val="2"/>
        <charset val="204"/>
      </rPr>
      <t>·</t>
    </r>
    <r>
      <rPr>
        <sz val="11"/>
        <color indexed="8"/>
        <rFont val="Times New Roman"/>
        <family val="1"/>
        <charset val="204"/>
      </rPr>
      <t>ч/у.е.</t>
    </r>
  </si>
  <si>
    <t>ООО "Центральная электросетевая компания" (ООО "ЦЭК")</t>
  </si>
  <si>
    <t>Общество с ограниченной ответственностью "Центральная электросетевая компания"</t>
  </si>
  <si>
    <t>127322, г.Москва, ул. Яблочкова, д.21, корпус 3</t>
  </si>
  <si>
    <t xml:space="preserve">Ответственный за формирование программы </t>
  </si>
  <si>
    <t>Овчинникова Татьяна Владимировна, 8-925-786-88-89, ovchinnikova@celscom.ru</t>
  </si>
  <si>
    <t>(Ф.И.О., контактный телефон, e-mail)</t>
  </si>
  <si>
    <t>2019 - 2021 гг.</t>
  </si>
  <si>
    <t>за 2021 г.</t>
  </si>
  <si>
    <t>Таблица № 2 - Отчет о достижении целевых и прочих показателей программы</t>
  </si>
  <si>
    <t>оптимальный выбор поставщиков оборудования</t>
  </si>
  <si>
    <t>7.3</t>
  </si>
  <si>
    <t>Заместитель генерального директора</t>
  </si>
  <si>
    <t>по экономическому планированию</t>
  </si>
  <si>
    <t>и реализации услуг</t>
  </si>
  <si>
    <t>Таблица № 1 Сводная форма мониторинга реализации программы энергосбережения и повышения энергетической эффективности</t>
  </si>
  <si>
    <t>в стоимостном выражении, млн. руб. (без НДС)</t>
  </si>
  <si>
    <t>___________________Д.А. Русских</t>
  </si>
  <si>
    <t>_________________Д.А. Русских</t>
  </si>
  <si>
    <t>_____________Д.А. Русских</t>
  </si>
  <si>
    <t>_______________Д.А. Русских</t>
  </si>
  <si>
    <t>Таблица № 3 Отчет о реализации мероприятий, основной целью которых является энергосбережение и (или) повышение энергетической эффективности</t>
  </si>
  <si>
    <t>Таблица № 4 Сведения об оснащенности приборами учета организаций, осуществляющих регулируемые виды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</si>
</sst>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_-* #,##0.00[$€-1]_-;\-* #,##0.00[$€-1]_-;_-* &quot;-&quot;??[$€-1]_-"/>
    <numFmt numFmtId="167" formatCode="0.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 tint="4.9989318521683403E-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8"/>
      <color rgb="FF2C2D2E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0" fillId="0" borderId="0" applyNumberFormat="0" applyFill="0" applyBorder="0" applyAlignment="0" applyProtection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6" fillId="0" borderId="0"/>
    <xf numFmtId="9" fontId="11" fillId="0" borderId="0" applyFont="0" applyFill="0" applyBorder="0" applyAlignment="0" applyProtection="0"/>
  </cellStyleXfs>
  <cellXfs count="78">
    <xf numFmtId="0" fontId="0" fillId="0" borderId="0" xfId="0"/>
    <xf numFmtId="0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 wrapText="1"/>
    </xf>
    <xf numFmtId="164" fontId="1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2" applyNumberFormat="1" applyFont="1" applyBorder="1" applyAlignment="1">
      <alignment horizontal="center" vertical="center"/>
    </xf>
    <xf numFmtId="0" fontId="15" fillId="0" borderId="1" xfId="2" applyNumberFormat="1" applyFont="1" applyBorder="1" applyAlignment="1">
      <alignment horizontal="center" vertical="center"/>
    </xf>
    <xf numFmtId="0" fontId="1" fillId="0" borderId="1" xfId="4" applyNumberFormat="1" applyFont="1" applyBorder="1" applyAlignment="1">
      <alignment horizontal="center" vertical="center"/>
    </xf>
    <xf numFmtId="0" fontId="15" fillId="0" borderId="1" xfId="4" applyNumberFormat="1" applyFont="1" applyBorder="1" applyAlignment="1">
      <alignment horizontal="center" vertical="center"/>
    </xf>
    <xf numFmtId="0" fontId="1" fillId="0" borderId="1" xfId="5" applyNumberFormat="1" applyFont="1" applyBorder="1" applyAlignment="1">
      <alignment horizontal="center" vertical="center"/>
    </xf>
    <xf numFmtId="0" fontId="15" fillId="0" borderId="1" xfId="5" applyNumberFormat="1" applyFont="1" applyBorder="1" applyAlignment="1">
      <alignment horizontal="center" vertical="center"/>
    </xf>
    <xf numFmtId="0" fontId="0" fillId="0" borderId="1" xfId="0" applyBorder="1"/>
    <xf numFmtId="2" fontId="2" fillId="0" borderId="1" xfId="0" applyNumberFormat="1" applyFont="1" applyFill="1" applyBorder="1" applyAlignment="1">
      <alignment horizontal="right" vertical="center" wrapText="1"/>
    </xf>
    <xf numFmtId="0" fontId="1" fillId="0" borderId="1" xfId="6" applyNumberFormat="1" applyFont="1" applyBorder="1" applyAlignment="1">
      <alignment horizontal="center" vertical="center"/>
    </xf>
    <xf numFmtId="0" fontId="15" fillId="0" borderId="1" xfId="6" applyNumberFormat="1" applyFont="1" applyBorder="1" applyAlignment="1">
      <alignment horizontal="center" vertical="center"/>
    </xf>
    <xf numFmtId="2" fontId="0" fillId="0" borderId="1" xfId="0" applyNumberFormat="1" applyBorder="1"/>
    <xf numFmtId="0" fontId="17" fillId="3" borderId="1" xfId="7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167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10" fontId="2" fillId="0" borderId="1" xfId="8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" xfId="3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1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9">
    <cellStyle name="Гиперссылка" xfId="1" builtinId="8"/>
    <cellStyle name="Обычный" xfId="0" builtinId="0"/>
    <cellStyle name="Обычный 2" xfId="7" xr:uid="{00000000-0005-0000-0000-000002000000}"/>
    <cellStyle name="Обычный 46" xfId="2" xr:uid="{00000000-0005-0000-0000-000003000000}"/>
    <cellStyle name="Обычный 47" xfId="4" xr:uid="{00000000-0005-0000-0000-000004000000}"/>
    <cellStyle name="Обычный 48" xfId="5" xr:uid="{00000000-0005-0000-0000-000005000000}"/>
    <cellStyle name="Обычный 49" xfId="6" xr:uid="{00000000-0005-0000-0000-000006000000}"/>
    <cellStyle name="Обычный 50" xfId="3" xr:uid="{00000000-0005-0000-0000-000007000000}"/>
    <cellStyle name="Процентный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4"/>
  <sheetViews>
    <sheetView tabSelected="1" zoomScaleNormal="100" zoomScaleSheetLayoutView="100" workbookViewId="0">
      <selection activeCell="J32" sqref="J32"/>
    </sheetView>
  </sheetViews>
  <sheetFormatPr defaultRowHeight="15" x14ac:dyDescent="0.25"/>
  <cols>
    <col min="1" max="1" width="16.7109375" customWidth="1"/>
    <col min="2" max="2" width="12.85546875" customWidth="1"/>
    <col min="5" max="5" width="16" customWidth="1"/>
    <col min="257" max="257" width="16.7109375" customWidth="1"/>
    <col min="258" max="258" width="12.85546875" customWidth="1"/>
    <col min="261" max="261" width="16" customWidth="1"/>
    <col min="513" max="513" width="16.7109375" customWidth="1"/>
    <col min="514" max="514" width="12.85546875" customWidth="1"/>
    <col min="517" max="517" width="16" customWidth="1"/>
    <col min="769" max="769" width="16.7109375" customWidth="1"/>
    <col min="770" max="770" width="12.85546875" customWidth="1"/>
    <col min="773" max="773" width="16" customWidth="1"/>
    <col min="1025" max="1025" width="16.7109375" customWidth="1"/>
    <col min="1026" max="1026" width="12.85546875" customWidth="1"/>
    <col min="1029" max="1029" width="16" customWidth="1"/>
    <col min="1281" max="1281" width="16.7109375" customWidth="1"/>
    <col min="1282" max="1282" width="12.85546875" customWidth="1"/>
    <col min="1285" max="1285" width="16" customWidth="1"/>
    <col min="1537" max="1537" width="16.7109375" customWidth="1"/>
    <col min="1538" max="1538" width="12.85546875" customWidth="1"/>
    <col min="1541" max="1541" width="16" customWidth="1"/>
    <col min="1793" max="1793" width="16.7109375" customWidth="1"/>
    <col min="1794" max="1794" width="12.85546875" customWidth="1"/>
    <col min="1797" max="1797" width="16" customWidth="1"/>
    <col min="2049" max="2049" width="16.7109375" customWidth="1"/>
    <col min="2050" max="2050" width="12.85546875" customWidth="1"/>
    <col min="2053" max="2053" width="16" customWidth="1"/>
    <col min="2305" max="2305" width="16.7109375" customWidth="1"/>
    <col min="2306" max="2306" width="12.85546875" customWidth="1"/>
    <col min="2309" max="2309" width="16" customWidth="1"/>
    <col min="2561" max="2561" width="16.7109375" customWidth="1"/>
    <col min="2562" max="2562" width="12.85546875" customWidth="1"/>
    <col min="2565" max="2565" width="16" customWidth="1"/>
    <col min="2817" max="2817" width="16.7109375" customWidth="1"/>
    <col min="2818" max="2818" width="12.85546875" customWidth="1"/>
    <col min="2821" max="2821" width="16" customWidth="1"/>
    <col min="3073" max="3073" width="16.7109375" customWidth="1"/>
    <col min="3074" max="3074" width="12.85546875" customWidth="1"/>
    <col min="3077" max="3077" width="16" customWidth="1"/>
    <col min="3329" max="3329" width="16.7109375" customWidth="1"/>
    <col min="3330" max="3330" width="12.85546875" customWidth="1"/>
    <col min="3333" max="3333" width="16" customWidth="1"/>
    <col min="3585" max="3585" width="16.7109375" customWidth="1"/>
    <col min="3586" max="3586" width="12.85546875" customWidth="1"/>
    <col min="3589" max="3589" width="16" customWidth="1"/>
    <col min="3841" max="3841" width="16.7109375" customWidth="1"/>
    <col min="3842" max="3842" width="12.85546875" customWidth="1"/>
    <col min="3845" max="3845" width="16" customWidth="1"/>
    <col min="4097" max="4097" width="16.7109375" customWidth="1"/>
    <col min="4098" max="4098" width="12.85546875" customWidth="1"/>
    <col min="4101" max="4101" width="16" customWidth="1"/>
    <col min="4353" max="4353" width="16.7109375" customWidth="1"/>
    <col min="4354" max="4354" width="12.85546875" customWidth="1"/>
    <col min="4357" max="4357" width="16" customWidth="1"/>
    <col min="4609" max="4609" width="16.7109375" customWidth="1"/>
    <col min="4610" max="4610" width="12.85546875" customWidth="1"/>
    <col min="4613" max="4613" width="16" customWidth="1"/>
    <col min="4865" max="4865" width="16.7109375" customWidth="1"/>
    <col min="4866" max="4866" width="12.85546875" customWidth="1"/>
    <col min="4869" max="4869" width="16" customWidth="1"/>
    <col min="5121" max="5121" width="16.7109375" customWidth="1"/>
    <col min="5122" max="5122" width="12.85546875" customWidth="1"/>
    <col min="5125" max="5125" width="16" customWidth="1"/>
    <col min="5377" max="5377" width="16.7109375" customWidth="1"/>
    <col min="5378" max="5378" width="12.85546875" customWidth="1"/>
    <col min="5381" max="5381" width="16" customWidth="1"/>
    <col min="5633" max="5633" width="16.7109375" customWidth="1"/>
    <col min="5634" max="5634" width="12.85546875" customWidth="1"/>
    <col min="5637" max="5637" width="16" customWidth="1"/>
    <col min="5889" max="5889" width="16.7109375" customWidth="1"/>
    <col min="5890" max="5890" width="12.85546875" customWidth="1"/>
    <col min="5893" max="5893" width="16" customWidth="1"/>
    <col min="6145" max="6145" width="16.7109375" customWidth="1"/>
    <col min="6146" max="6146" width="12.85546875" customWidth="1"/>
    <col min="6149" max="6149" width="16" customWidth="1"/>
    <col min="6401" max="6401" width="16.7109375" customWidth="1"/>
    <col min="6402" max="6402" width="12.85546875" customWidth="1"/>
    <col min="6405" max="6405" width="16" customWidth="1"/>
    <col min="6657" max="6657" width="16.7109375" customWidth="1"/>
    <col min="6658" max="6658" width="12.85546875" customWidth="1"/>
    <col min="6661" max="6661" width="16" customWidth="1"/>
    <col min="6913" max="6913" width="16.7109375" customWidth="1"/>
    <col min="6914" max="6914" width="12.85546875" customWidth="1"/>
    <col min="6917" max="6917" width="16" customWidth="1"/>
    <col min="7169" max="7169" width="16.7109375" customWidth="1"/>
    <col min="7170" max="7170" width="12.85546875" customWidth="1"/>
    <col min="7173" max="7173" width="16" customWidth="1"/>
    <col min="7425" max="7425" width="16.7109375" customWidth="1"/>
    <col min="7426" max="7426" width="12.85546875" customWidth="1"/>
    <col min="7429" max="7429" width="16" customWidth="1"/>
    <col min="7681" max="7681" width="16.7109375" customWidth="1"/>
    <col min="7682" max="7682" width="12.85546875" customWidth="1"/>
    <col min="7685" max="7685" width="16" customWidth="1"/>
    <col min="7937" max="7937" width="16.7109375" customWidth="1"/>
    <col min="7938" max="7938" width="12.85546875" customWidth="1"/>
    <col min="7941" max="7941" width="16" customWidth="1"/>
    <col min="8193" max="8193" width="16.7109375" customWidth="1"/>
    <col min="8194" max="8194" width="12.85546875" customWidth="1"/>
    <col min="8197" max="8197" width="16" customWidth="1"/>
    <col min="8449" max="8449" width="16.7109375" customWidth="1"/>
    <col min="8450" max="8450" width="12.85546875" customWidth="1"/>
    <col min="8453" max="8453" width="16" customWidth="1"/>
    <col min="8705" max="8705" width="16.7109375" customWidth="1"/>
    <col min="8706" max="8706" width="12.85546875" customWidth="1"/>
    <col min="8709" max="8709" width="16" customWidth="1"/>
    <col min="8961" max="8961" width="16.7109375" customWidth="1"/>
    <col min="8962" max="8962" width="12.85546875" customWidth="1"/>
    <col min="8965" max="8965" width="16" customWidth="1"/>
    <col min="9217" max="9217" width="16.7109375" customWidth="1"/>
    <col min="9218" max="9218" width="12.85546875" customWidth="1"/>
    <col min="9221" max="9221" width="16" customWidth="1"/>
    <col min="9473" max="9473" width="16.7109375" customWidth="1"/>
    <col min="9474" max="9474" width="12.85546875" customWidth="1"/>
    <col min="9477" max="9477" width="16" customWidth="1"/>
    <col min="9729" max="9729" width="16.7109375" customWidth="1"/>
    <col min="9730" max="9730" width="12.85546875" customWidth="1"/>
    <col min="9733" max="9733" width="16" customWidth="1"/>
    <col min="9985" max="9985" width="16.7109375" customWidth="1"/>
    <col min="9986" max="9986" width="12.85546875" customWidth="1"/>
    <col min="9989" max="9989" width="16" customWidth="1"/>
    <col min="10241" max="10241" width="16.7109375" customWidth="1"/>
    <col min="10242" max="10242" width="12.85546875" customWidth="1"/>
    <col min="10245" max="10245" width="16" customWidth="1"/>
    <col min="10497" max="10497" width="16.7109375" customWidth="1"/>
    <col min="10498" max="10498" width="12.85546875" customWidth="1"/>
    <col min="10501" max="10501" width="16" customWidth="1"/>
    <col min="10753" max="10753" width="16.7109375" customWidth="1"/>
    <col min="10754" max="10754" width="12.85546875" customWidth="1"/>
    <col min="10757" max="10757" width="16" customWidth="1"/>
    <col min="11009" max="11009" width="16.7109375" customWidth="1"/>
    <col min="11010" max="11010" width="12.85546875" customWidth="1"/>
    <col min="11013" max="11013" width="16" customWidth="1"/>
    <col min="11265" max="11265" width="16.7109375" customWidth="1"/>
    <col min="11266" max="11266" width="12.85546875" customWidth="1"/>
    <col min="11269" max="11269" width="16" customWidth="1"/>
    <col min="11521" max="11521" width="16.7109375" customWidth="1"/>
    <col min="11522" max="11522" width="12.85546875" customWidth="1"/>
    <col min="11525" max="11525" width="16" customWidth="1"/>
    <col min="11777" max="11777" width="16.7109375" customWidth="1"/>
    <col min="11778" max="11778" width="12.85546875" customWidth="1"/>
    <col min="11781" max="11781" width="16" customWidth="1"/>
    <col min="12033" max="12033" width="16.7109375" customWidth="1"/>
    <col min="12034" max="12034" width="12.85546875" customWidth="1"/>
    <col min="12037" max="12037" width="16" customWidth="1"/>
    <col min="12289" max="12289" width="16.7109375" customWidth="1"/>
    <col min="12290" max="12290" width="12.85546875" customWidth="1"/>
    <col min="12293" max="12293" width="16" customWidth="1"/>
    <col min="12545" max="12545" width="16.7109375" customWidth="1"/>
    <col min="12546" max="12546" width="12.85546875" customWidth="1"/>
    <col min="12549" max="12549" width="16" customWidth="1"/>
    <col min="12801" max="12801" width="16.7109375" customWidth="1"/>
    <col min="12802" max="12802" width="12.85546875" customWidth="1"/>
    <col min="12805" max="12805" width="16" customWidth="1"/>
    <col min="13057" max="13057" width="16.7109375" customWidth="1"/>
    <col min="13058" max="13058" width="12.85546875" customWidth="1"/>
    <col min="13061" max="13061" width="16" customWidth="1"/>
    <col min="13313" max="13313" width="16.7109375" customWidth="1"/>
    <col min="13314" max="13314" width="12.85546875" customWidth="1"/>
    <col min="13317" max="13317" width="16" customWidth="1"/>
    <col min="13569" max="13569" width="16.7109375" customWidth="1"/>
    <col min="13570" max="13570" width="12.85546875" customWidth="1"/>
    <col min="13573" max="13573" width="16" customWidth="1"/>
    <col min="13825" max="13825" width="16.7109375" customWidth="1"/>
    <col min="13826" max="13826" width="12.85546875" customWidth="1"/>
    <col min="13829" max="13829" width="16" customWidth="1"/>
    <col min="14081" max="14081" width="16.7109375" customWidth="1"/>
    <col min="14082" max="14082" width="12.85546875" customWidth="1"/>
    <col min="14085" max="14085" width="16" customWidth="1"/>
    <col min="14337" max="14337" width="16.7109375" customWidth="1"/>
    <col min="14338" max="14338" width="12.85546875" customWidth="1"/>
    <col min="14341" max="14341" width="16" customWidth="1"/>
    <col min="14593" max="14593" width="16.7109375" customWidth="1"/>
    <col min="14594" max="14594" width="12.85546875" customWidth="1"/>
    <col min="14597" max="14597" width="16" customWidth="1"/>
    <col min="14849" max="14849" width="16.7109375" customWidth="1"/>
    <col min="14850" max="14850" width="12.85546875" customWidth="1"/>
    <col min="14853" max="14853" width="16" customWidth="1"/>
    <col min="15105" max="15105" width="16.7109375" customWidth="1"/>
    <col min="15106" max="15106" width="12.85546875" customWidth="1"/>
    <col min="15109" max="15109" width="16" customWidth="1"/>
    <col min="15361" max="15361" width="16.7109375" customWidth="1"/>
    <col min="15362" max="15362" width="12.85546875" customWidth="1"/>
    <col min="15365" max="15365" width="16" customWidth="1"/>
    <col min="15617" max="15617" width="16.7109375" customWidth="1"/>
    <col min="15618" max="15618" width="12.85546875" customWidth="1"/>
    <col min="15621" max="15621" width="16" customWidth="1"/>
    <col min="15873" max="15873" width="16.7109375" customWidth="1"/>
    <col min="15874" max="15874" width="12.85546875" customWidth="1"/>
    <col min="15877" max="15877" width="16" customWidth="1"/>
    <col min="16129" max="16129" width="16.7109375" customWidth="1"/>
    <col min="16130" max="16130" width="12.85546875" customWidth="1"/>
    <col min="16133" max="16133" width="16" customWidth="1"/>
  </cols>
  <sheetData>
    <row r="2" spans="1:13" ht="37.5" customHeight="1" x14ac:dyDescent="0.25">
      <c r="A2" s="54" t="s">
        <v>192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18.75" x14ac:dyDescent="0.25">
      <c r="A3" s="55" t="s">
        <v>178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18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ht="15.75" x14ac:dyDescent="0.25">
      <c r="A5" s="57" t="s">
        <v>185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x14ac:dyDescent="0.25">
      <c r="A6" s="53" t="s">
        <v>0</v>
      </c>
      <c r="B6" s="53"/>
      <c r="C6" s="53"/>
      <c r="D6" s="53"/>
      <c r="E6" s="53" t="s">
        <v>179</v>
      </c>
      <c r="F6" s="53"/>
      <c r="G6" s="53"/>
      <c r="H6" s="53"/>
      <c r="I6" s="53"/>
      <c r="J6" s="53"/>
      <c r="K6" s="53"/>
      <c r="L6" s="53"/>
      <c r="M6" s="53"/>
    </row>
    <row r="7" spans="1:13" x14ac:dyDescent="0.25">
      <c r="A7" s="53" t="s">
        <v>1</v>
      </c>
      <c r="B7" s="53"/>
      <c r="C7" s="53"/>
      <c r="D7" s="53"/>
      <c r="E7" s="53" t="s">
        <v>180</v>
      </c>
      <c r="F7" s="53"/>
      <c r="G7" s="53"/>
      <c r="H7" s="53"/>
      <c r="I7" s="53"/>
      <c r="J7" s="53"/>
      <c r="K7" s="53"/>
      <c r="L7" s="53"/>
      <c r="M7" s="53"/>
    </row>
    <row r="8" spans="1:13" x14ac:dyDescent="0.25">
      <c r="A8" s="53" t="s">
        <v>181</v>
      </c>
      <c r="B8" s="53"/>
      <c r="C8" s="53"/>
      <c r="D8" s="53"/>
      <c r="E8" s="53" t="s">
        <v>182</v>
      </c>
      <c r="F8" s="53"/>
      <c r="G8" s="53"/>
      <c r="H8" s="53"/>
      <c r="I8" s="53"/>
      <c r="J8" s="53"/>
      <c r="K8" s="53"/>
      <c r="L8" s="53"/>
      <c r="M8" s="53"/>
    </row>
    <row r="9" spans="1:13" x14ac:dyDescent="0.25">
      <c r="A9" s="53" t="s">
        <v>183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x14ac:dyDescent="0.25">
      <c r="A10" s="53" t="s">
        <v>2</v>
      </c>
      <c r="B10" s="53"/>
      <c r="C10" s="53"/>
      <c r="D10" s="53"/>
      <c r="E10" s="53" t="s">
        <v>184</v>
      </c>
      <c r="F10" s="53"/>
      <c r="G10" s="53"/>
      <c r="H10" s="53"/>
      <c r="I10" s="53"/>
      <c r="J10" s="53"/>
      <c r="K10" s="53"/>
      <c r="L10" s="53"/>
      <c r="M10" s="53"/>
    </row>
    <row r="11" spans="1:13" x14ac:dyDescent="0.25">
      <c r="A11" s="52" t="s">
        <v>3</v>
      </c>
      <c r="B11" s="52"/>
      <c r="C11" s="52" t="s">
        <v>4</v>
      </c>
      <c r="D11" s="52"/>
      <c r="E11" s="52" t="s">
        <v>5</v>
      </c>
      <c r="F11" s="52" t="s">
        <v>6</v>
      </c>
      <c r="G11" s="52"/>
      <c r="H11" s="52"/>
      <c r="I11" s="52"/>
      <c r="J11" s="52"/>
      <c r="K11" s="52"/>
      <c r="L11" s="52"/>
      <c r="M11" s="52"/>
    </row>
    <row r="12" spans="1:13" ht="45" customHeight="1" x14ac:dyDescent="0.25">
      <c r="A12" s="52"/>
      <c r="B12" s="52"/>
      <c r="C12" s="52"/>
      <c r="D12" s="52"/>
      <c r="E12" s="52"/>
      <c r="F12" s="52" t="s">
        <v>7</v>
      </c>
      <c r="G12" s="52"/>
      <c r="H12" s="52"/>
      <c r="I12" s="52"/>
      <c r="J12" s="52" t="s">
        <v>8</v>
      </c>
      <c r="K12" s="52"/>
      <c r="L12" s="52"/>
      <c r="M12" s="52"/>
    </row>
    <row r="13" spans="1:13" ht="60" customHeight="1" x14ac:dyDescent="0.25">
      <c r="A13" s="52"/>
      <c r="B13" s="52"/>
      <c r="C13" s="52" t="s">
        <v>9</v>
      </c>
      <c r="D13" s="52" t="s">
        <v>10</v>
      </c>
      <c r="E13" s="52"/>
      <c r="F13" s="52" t="s">
        <v>11</v>
      </c>
      <c r="G13" s="52"/>
      <c r="H13" s="52" t="s">
        <v>12</v>
      </c>
      <c r="I13" s="52"/>
      <c r="J13" s="52" t="s">
        <v>11</v>
      </c>
      <c r="K13" s="52"/>
      <c r="L13" s="52" t="s">
        <v>12</v>
      </c>
      <c r="M13" s="52"/>
    </row>
    <row r="14" spans="1:13" ht="75" x14ac:dyDescent="0.25">
      <c r="A14" s="52"/>
      <c r="B14" s="52"/>
      <c r="C14" s="52"/>
      <c r="D14" s="52"/>
      <c r="E14" s="52"/>
      <c r="F14" s="45" t="s">
        <v>13</v>
      </c>
      <c r="G14" s="45" t="s">
        <v>14</v>
      </c>
      <c r="H14" s="45" t="s">
        <v>13</v>
      </c>
      <c r="I14" s="45" t="s">
        <v>14</v>
      </c>
      <c r="J14" s="45" t="s">
        <v>13</v>
      </c>
      <c r="K14" s="45" t="s">
        <v>14</v>
      </c>
      <c r="L14" s="45" t="s">
        <v>13</v>
      </c>
      <c r="M14" s="45" t="s">
        <v>14</v>
      </c>
    </row>
    <row r="15" spans="1:13" x14ac:dyDescent="0.25">
      <c r="A15" s="53" t="s">
        <v>15</v>
      </c>
      <c r="B15" s="44" t="s">
        <v>16</v>
      </c>
      <c r="C15" s="41">
        <v>0.1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 t="s">
        <v>87</v>
      </c>
      <c r="K15" s="47" t="s">
        <v>87</v>
      </c>
      <c r="L15" s="47" t="s">
        <v>87</v>
      </c>
      <c r="M15" s="47" t="s">
        <v>87</v>
      </c>
    </row>
    <row r="16" spans="1:13" x14ac:dyDescent="0.25">
      <c r="A16" s="53"/>
      <c r="B16" s="44" t="s">
        <v>17</v>
      </c>
      <c r="C16" s="41">
        <v>0.28199999999999997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 t="s">
        <v>87</v>
      </c>
      <c r="K16" s="47" t="s">
        <v>87</v>
      </c>
      <c r="L16" s="47" t="s">
        <v>87</v>
      </c>
      <c r="M16" s="47" t="s">
        <v>87</v>
      </c>
    </row>
    <row r="17" spans="1:13" x14ac:dyDescent="0.25">
      <c r="A17" s="53"/>
      <c r="B17" s="44" t="s">
        <v>18</v>
      </c>
      <c r="C17" s="42">
        <v>2.82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 t="s">
        <v>87</v>
      </c>
      <c r="K17" s="47" t="s">
        <v>87</v>
      </c>
      <c r="L17" s="47" t="s">
        <v>87</v>
      </c>
      <c r="M17" s="47" t="s">
        <v>87</v>
      </c>
    </row>
    <row r="18" spans="1:13" x14ac:dyDescent="0.25">
      <c r="A18" s="53" t="s">
        <v>19</v>
      </c>
      <c r="B18" s="44" t="s">
        <v>16</v>
      </c>
      <c r="C18" s="41">
        <v>0.76500000000000001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 t="s">
        <v>87</v>
      </c>
      <c r="K18" s="47" t="s">
        <v>87</v>
      </c>
      <c r="L18" s="47" t="s">
        <v>87</v>
      </c>
      <c r="M18" s="47" t="s">
        <v>87</v>
      </c>
    </row>
    <row r="19" spans="1:13" x14ac:dyDescent="0.25">
      <c r="A19" s="53"/>
      <c r="B19" s="44" t="s">
        <v>17</v>
      </c>
      <c r="C19" s="41">
        <v>0.71699999999999997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 t="s">
        <v>87</v>
      </c>
      <c r="K19" s="47" t="s">
        <v>87</v>
      </c>
      <c r="L19" s="47" t="s">
        <v>87</v>
      </c>
      <c r="M19" s="47" t="s">
        <v>87</v>
      </c>
    </row>
    <row r="20" spans="1:13" x14ac:dyDescent="0.25">
      <c r="A20" s="53"/>
      <c r="B20" s="44" t="s">
        <v>18</v>
      </c>
      <c r="C20" s="42">
        <v>-0.06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 t="s">
        <v>87</v>
      </c>
      <c r="K20" s="47" t="s">
        <v>87</v>
      </c>
      <c r="L20" s="47" t="s">
        <v>87</v>
      </c>
      <c r="M20" s="47" t="s">
        <v>87</v>
      </c>
    </row>
    <row r="21" spans="1:13" x14ac:dyDescent="0.25">
      <c r="A21" s="3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3" x14ac:dyDescent="0.25">
      <c r="A22" s="46" t="s">
        <v>189</v>
      </c>
      <c r="B22" s="12"/>
    </row>
    <row r="23" spans="1:13" x14ac:dyDescent="0.25">
      <c r="A23" s="46" t="s">
        <v>190</v>
      </c>
    </row>
    <row r="24" spans="1:13" x14ac:dyDescent="0.25">
      <c r="A24" s="46" t="s">
        <v>191</v>
      </c>
      <c r="I24" s="46" t="s">
        <v>197</v>
      </c>
    </row>
  </sheetData>
  <mergeCells count="28">
    <mergeCell ref="A10:D10"/>
    <mergeCell ref="E10:M10"/>
    <mergeCell ref="A2:M2"/>
    <mergeCell ref="A3:M3"/>
    <mergeCell ref="A4:M4"/>
    <mergeCell ref="A5:M5"/>
    <mergeCell ref="A6:D6"/>
    <mergeCell ref="E6:M6"/>
    <mergeCell ref="A7:D7"/>
    <mergeCell ref="E7:M7"/>
    <mergeCell ref="A8:D8"/>
    <mergeCell ref="E8:M9"/>
    <mergeCell ref="A9:D9"/>
    <mergeCell ref="H13:I13"/>
    <mergeCell ref="J13:K13"/>
    <mergeCell ref="L13:M13"/>
    <mergeCell ref="A15:A17"/>
    <mergeCell ref="A18:A20"/>
    <mergeCell ref="A11:A14"/>
    <mergeCell ref="B11:B14"/>
    <mergeCell ref="C11:D12"/>
    <mergeCell ref="E11:E14"/>
    <mergeCell ref="F11:M11"/>
    <mergeCell ref="F12:I12"/>
    <mergeCell ref="J12:M12"/>
    <mergeCell ref="C13:C14"/>
    <mergeCell ref="D13:D14"/>
    <mergeCell ref="F13:G13"/>
  </mergeCells>
  <pageMargins left="0.47244094488188981" right="0.39370078740157483" top="0.39370078740157483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0"/>
  <sheetViews>
    <sheetView zoomScaleNormal="100" zoomScaleSheetLayoutView="11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40" sqref="C40"/>
    </sheetView>
  </sheetViews>
  <sheetFormatPr defaultRowHeight="15" x14ac:dyDescent="0.25"/>
  <cols>
    <col min="1" max="1" width="6.28515625" customWidth="1"/>
    <col min="2" max="2" width="32.140625" customWidth="1"/>
    <col min="3" max="3" width="18.5703125" customWidth="1"/>
    <col min="4" max="4" width="8.140625" customWidth="1"/>
    <col min="5" max="8" width="6.28515625" customWidth="1"/>
    <col min="9" max="9" width="9.28515625" customWidth="1"/>
    <col min="10" max="10" width="9" customWidth="1"/>
    <col min="11" max="11" width="6.28515625" customWidth="1"/>
    <col min="12" max="13" width="7.85546875" customWidth="1"/>
    <col min="14" max="14" width="9.28515625" customWidth="1"/>
    <col min="15" max="16" width="7.42578125" customWidth="1"/>
    <col min="17" max="17" width="11" customWidth="1"/>
    <col min="257" max="257" width="6.28515625" customWidth="1"/>
    <col min="258" max="258" width="32.140625" customWidth="1"/>
    <col min="259" max="259" width="18.5703125" customWidth="1"/>
    <col min="260" max="260" width="8.140625" customWidth="1"/>
    <col min="261" max="264" width="6.28515625" customWidth="1"/>
    <col min="265" max="265" width="9.28515625" customWidth="1"/>
    <col min="266" max="266" width="9" customWidth="1"/>
    <col min="267" max="270" width="6.28515625" customWidth="1"/>
    <col min="271" max="271" width="7.42578125" customWidth="1"/>
    <col min="272" max="272" width="6.28515625" customWidth="1"/>
    <col min="273" max="273" width="11" customWidth="1"/>
    <col min="513" max="513" width="6.28515625" customWidth="1"/>
    <col min="514" max="514" width="32.140625" customWidth="1"/>
    <col min="515" max="515" width="18.5703125" customWidth="1"/>
    <col min="516" max="516" width="8.140625" customWidth="1"/>
    <col min="517" max="520" width="6.28515625" customWidth="1"/>
    <col min="521" max="521" width="9.28515625" customWidth="1"/>
    <col min="522" max="522" width="9" customWidth="1"/>
    <col min="523" max="526" width="6.28515625" customWidth="1"/>
    <col min="527" max="527" width="7.42578125" customWidth="1"/>
    <col min="528" max="528" width="6.28515625" customWidth="1"/>
    <col min="529" max="529" width="11" customWidth="1"/>
    <col min="769" max="769" width="6.28515625" customWidth="1"/>
    <col min="770" max="770" width="32.140625" customWidth="1"/>
    <col min="771" max="771" width="18.5703125" customWidth="1"/>
    <col min="772" max="772" width="8.140625" customWidth="1"/>
    <col min="773" max="776" width="6.28515625" customWidth="1"/>
    <col min="777" max="777" width="9.28515625" customWidth="1"/>
    <col min="778" max="778" width="9" customWidth="1"/>
    <col min="779" max="782" width="6.28515625" customWidth="1"/>
    <col min="783" max="783" width="7.42578125" customWidth="1"/>
    <col min="784" max="784" width="6.28515625" customWidth="1"/>
    <col min="785" max="785" width="11" customWidth="1"/>
    <col min="1025" max="1025" width="6.28515625" customWidth="1"/>
    <col min="1026" max="1026" width="32.140625" customWidth="1"/>
    <col min="1027" max="1027" width="18.5703125" customWidth="1"/>
    <col min="1028" max="1028" width="8.140625" customWidth="1"/>
    <col min="1029" max="1032" width="6.28515625" customWidth="1"/>
    <col min="1033" max="1033" width="9.28515625" customWidth="1"/>
    <col min="1034" max="1034" width="9" customWidth="1"/>
    <col min="1035" max="1038" width="6.28515625" customWidth="1"/>
    <col min="1039" max="1039" width="7.42578125" customWidth="1"/>
    <col min="1040" max="1040" width="6.28515625" customWidth="1"/>
    <col min="1041" max="1041" width="11" customWidth="1"/>
    <col min="1281" max="1281" width="6.28515625" customWidth="1"/>
    <col min="1282" max="1282" width="32.140625" customWidth="1"/>
    <col min="1283" max="1283" width="18.5703125" customWidth="1"/>
    <col min="1284" max="1284" width="8.140625" customWidth="1"/>
    <col min="1285" max="1288" width="6.28515625" customWidth="1"/>
    <col min="1289" max="1289" width="9.28515625" customWidth="1"/>
    <col min="1290" max="1290" width="9" customWidth="1"/>
    <col min="1291" max="1294" width="6.28515625" customWidth="1"/>
    <col min="1295" max="1295" width="7.42578125" customWidth="1"/>
    <col min="1296" max="1296" width="6.28515625" customWidth="1"/>
    <col min="1297" max="1297" width="11" customWidth="1"/>
    <col min="1537" max="1537" width="6.28515625" customWidth="1"/>
    <col min="1538" max="1538" width="32.140625" customWidth="1"/>
    <col min="1539" max="1539" width="18.5703125" customWidth="1"/>
    <col min="1540" max="1540" width="8.140625" customWidth="1"/>
    <col min="1541" max="1544" width="6.28515625" customWidth="1"/>
    <col min="1545" max="1545" width="9.28515625" customWidth="1"/>
    <col min="1546" max="1546" width="9" customWidth="1"/>
    <col min="1547" max="1550" width="6.28515625" customWidth="1"/>
    <col min="1551" max="1551" width="7.42578125" customWidth="1"/>
    <col min="1552" max="1552" width="6.28515625" customWidth="1"/>
    <col min="1553" max="1553" width="11" customWidth="1"/>
    <col min="1793" max="1793" width="6.28515625" customWidth="1"/>
    <col min="1794" max="1794" width="32.140625" customWidth="1"/>
    <col min="1795" max="1795" width="18.5703125" customWidth="1"/>
    <col min="1796" max="1796" width="8.140625" customWidth="1"/>
    <col min="1797" max="1800" width="6.28515625" customWidth="1"/>
    <col min="1801" max="1801" width="9.28515625" customWidth="1"/>
    <col min="1802" max="1802" width="9" customWidth="1"/>
    <col min="1803" max="1806" width="6.28515625" customWidth="1"/>
    <col min="1807" max="1807" width="7.42578125" customWidth="1"/>
    <col min="1808" max="1808" width="6.28515625" customWidth="1"/>
    <col min="1809" max="1809" width="11" customWidth="1"/>
    <col min="2049" max="2049" width="6.28515625" customWidth="1"/>
    <col min="2050" max="2050" width="32.140625" customWidth="1"/>
    <col min="2051" max="2051" width="18.5703125" customWidth="1"/>
    <col min="2052" max="2052" width="8.140625" customWidth="1"/>
    <col min="2053" max="2056" width="6.28515625" customWidth="1"/>
    <col min="2057" max="2057" width="9.28515625" customWidth="1"/>
    <col min="2058" max="2058" width="9" customWidth="1"/>
    <col min="2059" max="2062" width="6.28515625" customWidth="1"/>
    <col min="2063" max="2063" width="7.42578125" customWidth="1"/>
    <col min="2064" max="2064" width="6.28515625" customWidth="1"/>
    <col min="2065" max="2065" width="11" customWidth="1"/>
    <col min="2305" max="2305" width="6.28515625" customWidth="1"/>
    <col min="2306" max="2306" width="32.140625" customWidth="1"/>
    <col min="2307" max="2307" width="18.5703125" customWidth="1"/>
    <col min="2308" max="2308" width="8.140625" customWidth="1"/>
    <col min="2309" max="2312" width="6.28515625" customWidth="1"/>
    <col min="2313" max="2313" width="9.28515625" customWidth="1"/>
    <col min="2314" max="2314" width="9" customWidth="1"/>
    <col min="2315" max="2318" width="6.28515625" customWidth="1"/>
    <col min="2319" max="2319" width="7.42578125" customWidth="1"/>
    <col min="2320" max="2320" width="6.28515625" customWidth="1"/>
    <col min="2321" max="2321" width="11" customWidth="1"/>
    <col min="2561" max="2561" width="6.28515625" customWidth="1"/>
    <col min="2562" max="2562" width="32.140625" customWidth="1"/>
    <col min="2563" max="2563" width="18.5703125" customWidth="1"/>
    <col min="2564" max="2564" width="8.140625" customWidth="1"/>
    <col min="2565" max="2568" width="6.28515625" customWidth="1"/>
    <col min="2569" max="2569" width="9.28515625" customWidth="1"/>
    <col min="2570" max="2570" width="9" customWidth="1"/>
    <col min="2571" max="2574" width="6.28515625" customWidth="1"/>
    <col min="2575" max="2575" width="7.42578125" customWidth="1"/>
    <col min="2576" max="2576" width="6.28515625" customWidth="1"/>
    <col min="2577" max="2577" width="11" customWidth="1"/>
    <col min="2817" max="2817" width="6.28515625" customWidth="1"/>
    <col min="2818" max="2818" width="32.140625" customWidth="1"/>
    <col min="2819" max="2819" width="18.5703125" customWidth="1"/>
    <col min="2820" max="2820" width="8.140625" customWidth="1"/>
    <col min="2821" max="2824" width="6.28515625" customWidth="1"/>
    <col min="2825" max="2825" width="9.28515625" customWidth="1"/>
    <col min="2826" max="2826" width="9" customWidth="1"/>
    <col min="2827" max="2830" width="6.28515625" customWidth="1"/>
    <col min="2831" max="2831" width="7.42578125" customWidth="1"/>
    <col min="2832" max="2832" width="6.28515625" customWidth="1"/>
    <col min="2833" max="2833" width="11" customWidth="1"/>
    <col min="3073" max="3073" width="6.28515625" customWidth="1"/>
    <col min="3074" max="3074" width="32.140625" customWidth="1"/>
    <col min="3075" max="3075" width="18.5703125" customWidth="1"/>
    <col min="3076" max="3076" width="8.140625" customWidth="1"/>
    <col min="3077" max="3080" width="6.28515625" customWidth="1"/>
    <col min="3081" max="3081" width="9.28515625" customWidth="1"/>
    <col min="3082" max="3082" width="9" customWidth="1"/>
    <col min="3083" max="3086" width="6.28515625" customWidth="1"/>
    <col min="3087" max="3087" width="7.42578125" customWidth="1"/>
    <col min="3088" max="3088" width="6.28515625" customWidth="1"/>
    <col min="3089" max="3089" width="11" customWidth="1"/>
    <col min="3329" max="3329" width="6.28515625" customWidth="1"/>
    <col min="3330" max="3330" width="32.140625" customWidth="1"/>
    <col min="3331" max="3331" width="18.5703125" customWidth="1"/>
    <col min="3332" max="3332" width="8.140625" customWidth="1"/>
    <col min="3333" max="3336" width="6.28515625" customWidth="1"/>
    <col min="3337" max="3337" width="9.28515625" customWidth="1"/>
    <col min="3338" max="3338" width="9" customWidth="1"/>
    <col min="3339" max="3342" width="6.28515625" customWidth="1"/>
    <col min="3343" max="3343" width="7.42578125" customWidth="1"/>
    <col min="3344" max="3344" width="6.28515625" customWidth="1"/>
    <col min="3345" max="3345" width="11" customWidth="1"/>
    <col min="3585" max="3585" width="6.28515625" customWidth="1"/>
    <col min="3586" max="3586" width="32.140625" customWidth="1"/>
    <col min="3587" max="3587" width="18.5703125" customWidth="1"/>
    <col min="3588" max="3588" width="8.140625" customWidth="1"/>
    <col min="3589" max="3592" width="6.28515625" customWidth="1"/>
    <col min="3593" max="3593" width="9.28515625" customWidth="1"/>
    <col min="3594" max="3594" width="9" customWidth="1"/>
    <col min="3595" max="3598" width="6.28515625" customWidth="1"/>
    <col min="3599" max="3599" width="7.42578125" customWidth="1"/>
    <col min="3600" max="3600" width="6.28515625" customWidth="1"/>
    <col min="3601" max="3601" width="11" customWidth="1"/>
    <col min="3841" max="3841" width="6.28515625" customWidth="1"/>
    <col min="3842" max="3842" width="32.140625" customWidth="1"/>
    <col min="3843" max="3843" width="18.5703125" customWidth="1"/>
    <col min="3844" max="3844" width="8.140625" customWidth="1"/>
    <col min="3845" max="3848" width="6.28515625" customWidth="1"/>
    <col min="3849" max="3849" width="9.28515625" customWidth="1"/>
    <col min="3850" max="3850" width="9" customWidth="1"/>
    <col min="3851" max="3854" width="6.28515625" customWidth="1"/>
    <col min="3855" max="3855" width="7.42578125" customWidth="1"/>
    <col min="3856" max="3856" width="6.28515625" customWidth="1"/>
    <col min="3857" max="3857" width="11" customWidth="1"/>
    <col min="4097" max="4097" width="6.28515625" customWidth="1"/>
    <col min="4098" max="4098" width="32.140625" customWidth="1"/>
    <col min="4099" max="4099" width="18.5703125" customWidth="1"/>
    <col min="4100" max="4100" width="8.140625" customWidth="1"/>
    <col min="4101" max="4104" width="6.28515625" customWidth="1"/>
    <col min="4105" max="4105" width="9.28515625" customWidth="1"/>
    <col min="4106" max="4106" width="9" customWidth="1"/>
    <col min="4107" max="4110" width="6.28515625" customWidth="1"/>
    <col min="4111" max="4111" width="7.42578125" customWidth="1"/>
    <col min="4112" max="4112" width="6.28515625" customWidth="1"/>
    <col min="4113" max="4113" width="11" customWidth="1"/>
    <col min="4353" max="4353" width="6.28515625" customWidth="1"/>
    <col min="4354" max="4354" width="32.140625" customWidth="1"/>
    <col min="4355" max="4355" width="18.5703125" customWidth="1"/>
    <col min="4356" max="4356" width="8.140625" customWidth="1"/>
    <col min="4357" max="4360" width="6.28515625" customWidth="1"/>
    <col min="4361" max="4361" width="9.28515625" customWidth="1"/>
    <col min="4362" max="4362" width="9" customWidth="1"/>
    <col min="4363" max="4366" width="6.28515625" customWidth="1"/>
    <col min="4367" max="4367" width="7.42578125" customWidth="1"/>
    <col min="4368" max="4368" width="6.28515625" customWidth="1"/>
    <col min="4369" max="4369" width="11" customWidth="1"/>
    <col min="4609" max="4609" width="6.28515625" customWidth="1"/>
    <col min="4610" max="4610" width="32.140625" customWidth="1"/>
    <col min="4611" max="4611" width="18.5703125" customWidth="1"/>
    <col min="4612" max="4612" width="8.140625" customWidth="1"/>
    <col min="4613" max="4616" width="6.28515625" customWidth="1"/>
    <col min="4617" max="4617" width="9.28515625" customWidth="1"/>
    <col min="4618" max="4618" width="9" customWidth="1"/>
    <col min="4619" max="4622" width="6.28515625" customWidth="1"/>
    <col min="4623" max="4623" width="7.42578125" customWidth="1"/>
    <col min="4624" max="4624" width="6.28515625" customWidth="1"/>
    <col min="4625" max="4625" width="11" customWidth="1"/>
    <col min="4865" max="4865" width="6.28515625" customWidth="1"/>
    <col min="4866" max="4866" width="32.140625" customWidth="1"/>
    <col min="4867" max="4867" width="18.5703125" customWidth="1"/>
    <col min="4868" max="4868" width="8.140625" customWidth="1"/>
    <col min="4869" max="4872" width="6.28515625" customWidth="1"/>
    <col min="4873" max="4873" width="9.28515625" customWidth="1"/>
    <col min="4874" max="4874" width="9" customWidth="1"/>
    <col min="4875" max="4878" width="6.28515625" customWidth="1"/>
    <col min="4879" max="4879" width="7.42578125" customWidth="1"/>
    <col min="4880" max="4880" width="6.28515625" customWidth="1"/>
    <col min="4881" max="4881" width="11" customWidth="1"/>
    <col min="5121" max="5121" width="6.28515625" customWidth="1"/>
    <col min="5122" max="5122" width="32.140625" customWidth="1"/>
    <col min="5123" max="5123" width="18.5703125" customWidth="1"/>
    <col min="5124" max="5124" width="8.140625" customWidth="1"/>
    <col min="5125" max="5128" width="6.28515625" customWidth="1"/>
    <col min="5129" max="5129" width="9.28515625" customWidth="1"/>
    <col min="5130" max="5130" width="9" customWidth="1"/>
    <col min="5131" max="5134" width="6.28515625" customWidth="1"/>
    <col min="5135" max="5135" width="7.42578125" customWidth="1"/>
    <col min="5136" max="5136" width="6.28515625" customWidth="1"/>
    <col min="5137" max="5137" width="11" customWidth="1"/>
    <col min="5377" max="5377" width="6.28515625" customWidth="1"/>
    <col min="5378" max="5378" width="32.140625" customWidth="1"/>
    <col min="5379" max="5379" width="18.5703125" customWidth="1"/>
    <col min="5380" max="5380" width="8.140625" customWidth="1"/>
    <col min="5381" max="5384" width="6.28515625" customWidth="1"/>
    <col min="5385" max="5385" width="9.28515625" customWidth="1"/>
    <col min="5386" max="5386" width="9" customWidth="1"/>
    <col min="5387" max="5390" width="6.28515625" customWidth="1"/>
    <col min="5391" max="5391" width="7.42578125" customWidth="1"/>
    <col min="5392" max="5392" width="6.28515625" customWidth="1"/>
    <col min="5393" max="5393" width="11" customWidth="1"/>
    <col min="5633" max="5633" width="6.28515625" customWidth="1"/>
    <col min="5634" max="5634" width="32.140625" customWidth="1"/>
    <col min="5635" max="5635" width="18.5703125" customWidth="1"/>
    <col min="5636" max="5636" width="8.140625" customWidth="1"/>
    <col min="5637" max="5640" width="6.28515625" customWidth="1"/>
    <col min="5641" max="5641" width="9.28515625" customWidth="1"/>
    <col min="5642" max="5642" width="9" customWidth="1"/>
    <col min="5643" max="5646" width="6.28515625" customWidth="1"/>
    <col min="5647" max="5647" width="7.42578125" customWidth="1"/>
    <col min="5648" max="5648" width="6.28515625" customWidth="1"/>
    <col min="5649" max="5649" width="11" customWidth="1"/>
    <col min="5889" max="5889" width="6.28515625" customWidth="1"/>
    <col min="5890" max="5890" width="32.140625" customWidth="1"/>
    <col min="5891" max="5891" width="18.5703125" customWidth="1"/>
    <col min="5892" max="5892" width="8.140625" customWidth="1"/>
    <col min="5893" max="5896" width="6.28515625" customWidth="1"/>
    <col min="5897" max="5897" width="9.28515625" customWidth="1"/>
    <col min="5898" max="5898" width="9" customWidth="1"/>
    <col min="5899" max="5902" width="6.28515625" customWidth="1"/>
    <col min="5903" max="5903" width="7.42578125" customWidth="1"/>
    <col min="5904" max="5904" width="6.28515625" customWidth="1"/>
    <col min="5905" max="5905" width="11" customWidth="1"/>
    <col min="6145" max="6145" width="6.28515625" customWidth="1"/>
    <col min="6146" max="6146" width="32.140625" customWidth="1"/>
    <col min="6147" max="6147" width="18.5703125" customWidth="1"/>
    <col min="6148" max="6148" width="8.140625" customWidth="1"/>
    <col min="6149" max="6152" width="6.28515625" customWidth="1"/>
    <col min="6153" max="6153" width="9.28515625" customWidth="1"/>
    <col min="6154" max="6154" width="9" customWidth="1"/>
    <col min="6155" max="6158" width="6.28515625" customWidth="1"/>
    <col min="6159" max="6159" width="7.42578125" customWidth="1"/>
    <col min="6160" max="6160" width="6.28515625" customWidth="1"/>
    <col min="6161" max="6161" width="11" customWidth="1"/>
    <col min="6401" max="6401" width="6.28515625" customWidth="1"/>
    <col min="6402" max="6402" width="32.140625" customWidth="1"/>
    <col min="6403" max="6403" width="18.5703125" customWidth="1"/>
    <col min="6404" max="6404" width="8.140625" customWidth="1"/>
    <col min="6405" max="6408" width="6.28515625" customWidth="1"/>
    <col min="6409" max="6409" width="9.28515625" customWidth="1"/>
    <col min="6410" max="6410" width="9" customWidth="1"/>
    <col min="6411" max="6414" width="6.28515625" customWidth="1"/>
    <col min="6415" max="6415" width="7.42578125" customWidth="1"/>
    <col min="6416" max="6416" width="6.28515625" customWidth="1"/>
    <col min="6417" max="6417" width="11" customWidth="1"/>
    <col min="6657" max="6657" width="6.28515625" customWidth="1"/>
    <col min="6658" max="6658" width="32.140625" customWidth="1"/>
    <col min="6659" max="6659" width="18.5703125" customWidth="1"/>
    <col min="6660" max="6660" width="8.140625" customWidth="1"/>
    <col min="6661" max="6664" width="6.28515625" customWidth="1"/>
    <col min="6665" max="6665" width="9.28515625" customWidth="1"/>
    <col min="6666" max="6666" width="9" customWidth="1"/>
    <col min="6667" max="6670" width="6.28515625" customWidth="1"/>
    <col min="6671" max="6671" width="7.42578125" customWidth="1"/>
    <col min="6672" max="6672" width="6.28515625" customWidth="1"/>
    <col min="6673" max="6673" width="11" customWidth="1"/>
    <col min="6913" max="6913" width="6.28515625" customWidth="1"/>
    <col min="6914" max="6914" width="32.140625" customWidth="1"/>
    <col min="6915" max="6915" width="18.5703125" customWidth="1"/>
    <col min="6916" max="6916" width="8.140625" customWidth="1"/>
    <col min="6917" max="6920" width="6.28515625" customWidth="1"/>
    <col min="6921" max="6921" width="9.28515625" customWidth="1"/>
    <col min="6922" max="6922" width="9" customWidth="1"/>
    <col min="6923" max="6926" width="6.28515625" customWidth="1"/>
    <col min="6927" max="6927" width="7.42578125" customWidth="1"/>
    <col min="6928" max="6928" width="6.28515625" customWidth="1"/>
    <col min="6929" max="6929" width="11" customWidth="1"/>
    <col min="7169" max="7169" width="6.28515625" customWidth="1"/>
    <col min="7170" max="7170" width="32.140625" customWidth="1"/>
    <col min="7171" max="7171" width="18.5703125" customWidth="1"/>
    <col min="7172" max="7172" width="8.140625" customWidth="1"/>
    <col min="7173" max="7176" width="6.28515625" customWidth="1"/>
    <col min="7177" max="7177" width="9.28515625" customWidth="1"/>
    <col min="7178" max="7178" width="9" customWidth="1"/>
    <col min="7179" max="7182" width="6.28515625" customWidth="1"/>
    <col min="7183" max="7183" width="7.42578125" customWidth="1"/>
    <col min="7184" max="7184" width="6.28515625" customWidth="1"/>
    <col min="7185" max="7185" width="11" customWidth="1"/>
    <col min="7425" max="7425" width="6.28515625" customWidth="1"/>
    <col min="7426" max="7426" width="32.140625" customWidth="1"/>
    <col min="7427" max="7427" width="18.5703125" customWidth="1"/>
    <col min="7428" max="7428" width="8.140625" customWidth="1"/>
    <col min="7429" max="7432" width="6.28515625" customWidth="1"/>
    <col min="7433" max="7433" width="9.28515625" customWidth="1"/>
    <col min="7434" max="7434" width="9" customWidth="1"/>
    <col min="7435" max="7438" width="6.28515625" customWidth="1"/>
    <col min="7439" max="7439" width="7.42578125" customWidth="1"/>
    <col min="7440" max="7440" width="6.28515625" customWidth="1"/>
    <col min="7441" max="7441" width="11" customWidth="1"/>
    <col min="7681" max="7681" width="6.28515625" customWidth="1"/>
    <col min="7682" max="7682" width="32.140625" customWidth="1"/>
    <col min="7683" max="7683" width="18.5703125" customWidth="1"/>
    <col min="7684" max="7684" width="8.140625" customWidth="1"/>
    <col min="7685" max="7688" width="6.28515625" customWidth="1"/>
    <col min="7689" max="7689" width="9.28515625" customWidth="1"/>
    <col min="7690" max="7690" width="9" customWidth="1"/>
    <col min="7691" max="7694" width="6.28515625" customWidth="1"/>
    <col min="7695" max="7695" width="7.42578125" customWidth="1"/>
    <col min="7696" max="7696" width="6.28515625" customWidth="1"/>
    <col min="7697" max="7697" width="11" customWidth="1"/>
    <col min="7937" max="7937" width="6.28515625" customWidth="1"/>
    <col min="7938" max="7938" width="32.140625" customWidth="1"/>
    <col min="7939" max="7939" width="18.5703125" customWidth="1"/>
    <col min="7940" max="7940" width="8.140625" customWidth="1"/>
    <col min="7941" max="7944" width="6.28515625" customWidth="1"/>
    <col min="7945" max="7945" width="9.28515625" customWidth="1"/>
    <col min="7946" max="7946" width="9" customWidth="1"/>
    <col min="7947" max="7950" width="6.28515625" customWidth="1"/>
    <col min="7951" max="7951" width="7.42578125" customWidth="1"/>
    <col min="7952" max="7952" width="6.28515625" customWidth="1"/>
    <col min="7953" max="7953" width="11" customWidth="1"/>
    <col min="8193" max="8193" width="6.28515625" customWidth="1"/>
    <col min="8194" max="8194" width="32.140625" customWidth="1"/>
    <col min="8195" max="8195" width="18.5703125" customWidth="1"/>
    <col min="8196" max="8196" width="8.140625" customWidth="1"/>
    <col min="8197" max="8200" width="6.28515625" customWidth="1"/>
    <col min="8201" max="8201" width="9.28515625" customWidth="1"/>
    <col min="8202" max="8202" width="9" customWidth="1"/>
    <col min="8203" max="8206" width="6.28515625" customWidth="1"/>
    <col min="8207" max="8207" width="7.42578125" customWidth="1"/>
    <col min="8208" max="8208" width="6.28515625" customWidth="1"/>
    <col min="8209" max="8209" width="11" customWidth="1"/>
    <col min="8449" max="8449" width="6.28515625" customWidth="1"/>
    <col min="8450" max="8450" width="32.140625" customWidth="1"/>
    <col min="8451" max="8451" width="18.5703125" customWidth="1"/>
    <col min="8452" max="8452" width="8.140625" customWidth="1"/>
    <col min="8453" max="8456" width="6.28515625" customWidth="1"/>
    <col min="8457" max="8457" width="9.28515625" customWidth="1"/>
    <col min="8458" max="8458" width="9" customWidth="1"/>
    <col min="8459" max="8462" width="6.28515625" customWidth="1"/>
    <col min="8463" max="8463" width="7.42578125" customWidth="1"/>
    <col min="8464" max="8464" width="6.28515625" customWidth="1"/>
    <col min="8465" max="8465" width="11" customWidth="1"/>
    <col min="8705" max="8705" width="6.28515625" customWidth="1"/>
    <col min="8706" max="8706" width="32.140625" customWidth="1"/>
    <col min="8707" max="8707" width="18.5703125" customWidth="1"/>
    <col min="8708" max="8708" width="8.140625" customWidth="1"/>
    <col min="8709" max="8712" width="6.28515625" customWidth="1"/>
    <col min="8713" max="8713" width="9.28515625" customWidth="1"/>
    <col min="8714" max="8714" width="9" customWidth="1"/>
    <col min="8715" max="8718" width="6.28515625" customWidth="1"/>
    <col min="8719" max="8719" width="7.42578125" customWidth="1"/>
    <col min="8720" max="8720" width="6.28515625" customWidth="1"/>
    <col min="8721" max="8721" width="11" customWidth="1"/>
    <col min="8961" max="8961" width="6.28515625" customWidth="1"/>
    <col min="8962" max="8962" width="32.140625" customWidth="1"/>
    <col min="8963" max="8963" width="18.5703125" customWidth="1"/>
    <col min="8964" max="8964" width="8.140625" customWidth="1"/>
    <col min="8965" max="8968" width="6.28515625" customWidth="1"/>
    <col min="8969" max="8969" width="9.28515625" customWidth="1"/>
    <col min="8970" max="8970" width="9" customWidth="1"/>
    <col min="8971" max="8974" width="6.28515625" customWidth="1"/>
    <col min="8975" max="8975" width="7.42578125" customWidth="1"/>
    <col min="8976" max="8976" width="6.28515625" customWidth="1"/>
    <col min="8977" max="8977" width="11" customWidth="1"/>
    <col min="9217" max="9217" width="6.28515625" customWidth="1"/>
    <col min="9218" max="9218" width="32.140625" customWidth="1"/>
    <col min="9219" max="9219" width="18.5703125" customWidth="1"/>
    <col min="9220" max="9220" width="8.140625" customWidth="1"/>
    <col min="9221" max="9224" width="6.28515625" customWidth="1"/>
    <col min="9225" max="9225" width="9.28515625" customWidth="1"/>
    <col min="9226" max="9226" width="9" customWidth="1"/>
    <col min="9227" max="9230" width="6.28515625" customWidth="1"/>
    <col min="9231" max="9231" width="7.42578125" customWidth="1"/>
    <col min="9232" max="9232" width="6.28515625" customWidth="1"/>
    <col min="9233" max="9233" width="11" customWidth="1"/>
    <col min="9473" max="9473" width="6.28515625" customWidth="1"/>
    <col min="9474" max="9474" width="32.140625" customWidth="1"/>
    <col min="9475" max="9475" width="18.5703125" customWidth="1"/>
    <col min="9476" max="9476" width="8.140625" customWidth="1"/>
    <col min="9477" max="9480" width="6.28515625" customWidth="1"/>
    <col min="9481" max="9481" width="9.28515625" customWidth="1"/>
    <col min="9482" max="9482" width="9" customWidth="1"/>
    <col min="9483" max="9486" width="6.28515625" customWidth="1"/>
    <col min="9487" max="9487" width="7.42578125" customWidth="1"/>
    <col min="9488" max="9488" width="6.28515625" customWidth="1"/>
    <col min="9489" max="9489" width="11" customWidth="1"/>
    <col min="9729" max="9729" width="6.28515625" customWidth="1"/>
    <col min="9730" max="9730" width="32.140625" customWidth="1"/>
    <col min="9731" max="9731" width="18.5703125" customWidth="1"/>
    <col min="9732" max="9732" width="8.140625" customWidth="1"/>
    <col min="9733" max="9736" width="6.28515625" customWidth="1"/>
    <col min="9737" max="9737" width="9.28515625" customWidth="1"/>
    <col min="9738" max="9738" width="9" customWidth="1"/>
    <col min="9739" max="9742" width="6.28515625" customWidth="1"/>
    <col min="9743" max="9743" width="7.42578125" customWidth="1"/>
    <col min="9744" max="9744" width="6.28515625" customWidth="1"/>
    <col min="9745" max="9745" width="11" customWidth="1"/>
    <col min="9985" max="9985" width="6.28515625" customWidth="1"/>
    <col min="9986" max="9986" width="32.140625" customWidth="1"/>
    <col min="9987" max="9987" width="18.5703125" customWidth="1"/>
    <col min="9988" max="9988" width="8.140625" customWidth="1"/>
    <col min="9989" max="9992" width="6.28515625" customWidth="1"/>
    <col min="9993" max="9993" width="9.28515625" customWidth="1"/>
    <col min="9994" max="9994" width="9" customWidth="1"/>
    <col min="9995" max="9998" width="6.28515625" customWidth="1"/>
    <col min="9999" max="9999" width="7.42578125" customWidth="1"/>
    <col min="10000" max="10000" width="6.28515625" customWidth="1"/>
    <col min="10001" max="10001" width="11" customWidth="1"/>
    <col min="10241" max="10241" width="6.28515625" customWidth="1"/>
    <col min="10242" max="10242" width="32.140625" customWidth="1"/>
    <col min="10243" max="10243" width="18.5703125" customWidth="1"/>
    <col min="10244" max="10244" width="8.140625" customWidth="1"/>
    <col min="10245" max="10248" width="6.28515625" customWidth="1"/>
    <col min="10249" max="10249" width="9.28515625" customWidth="1"/>
    <col min="10250" max="10250" width="9" customWidth="1"/>
    <col min="10251" max="10254" width="6.28515625" customWidth="1"/>
    <col min="10255" max="10255" width="7.42578125" customWidth="1"/>
    <col min="10256" max="10256" width="6.28515625" customWidth="1"/>
    <col min="10257" max="10257" width="11" customWidth="1"/>
    <col min="10497" max="10497" width="6.28515625" customWidth="1"/>
    <col min="10498" max="10498" width="32.140625" customWidth="1"/>
    <col min="10499" max="10499" width="18.5703125" customWidth="1"/>
    <col min="10500" max="10500" width="8.140625" customWidth="1"/>
    <col min="10501" max="10504" width="6.28515625" customWidth="1"/>
    <col min="10505" max="10505" width="9.28515625" customWidth="1"/>
    <col min="10506" max="10506" width="9" customWidth="1"/>
    <col min="10507" max="10510" width="6.28515625" customWidth="1"/>
    <col min="10511" max="10511" width="7.42578125" customWidth="1"/>
    <col min="10512" max="10512" width="6.28515625" customWidth="1"/>
    <col min="10513" max="10513" width="11" customWidth="1"/>
    <col min="10753" max="10753" width="6.28515625" customWidth="1"/>
    <col min="10754" max="10754" width="32.140625" customWidth="1"/>
    <col min="10755" max="10755" width="18.5703125" customWidth="1"/>
    <col min="10756" max="10756" width="8.140625" customWidth="1"/>
    <col min="10757" max="10760" width="6.28515625" customWidth="1"/>
    <col min="10761" max="10761" width="9.28515625" customWidth="1"/>
    <col min="10762" max="10762" width="9" customWidth="1"/>
    <col min="10763" max="10766" width="6.28515625" customWidth="1"/>
    <col min="10767" max="10767" width="7.42578125" customWidth="1"/>
    <col min="10768" max="10768" width="6.28515625" customWidth="1"/>
    <col min="10769" max="10769" width="11" customWidth="1"/>
    <col min="11009" max="11009" width="6.28515625" customWidth="1"/>
    <col min="11010" max="11010" width="32.140625" customWidth="1"/>
    <col min="11011" max="11011" width="18.5703125" customWidth="1"/>
    <col min="11012" max="11012" width="8.140625" customWidth="1"/>
    <col min="11013" max="11016" width="6.28515625" customWidth="1"/>
    <col min="11017" max="11017" width="9.28515625" customWidth="1"/>
    <col min="11018" max="11018" width="9" customWidth="1"/>
    <col min="11019" max="11022" width="6.28515625" customWidth="1"/>
    <col min="11023" max="11023" width="7.42578125" customWidth="1"/>
    <col min="11024" max="11024" width="6.28515625" customWidth="1"/>
    <col min="11025" max="11025" width="11" customWidth="1"/>
    <col min="11265" max="11265" width="6.28515625" customWidth="1"/>
    <col min="11266" max="11266" width="32.140625" customWidth="1"/>
    <col min="11267" max="11267" width="18.5703125" customWidth="1"/>
    <col min="11268" max="11268" width="8.140625" customWidth="1"/>
    <col min="11269" max="11272" width="6.28515625" customWidth="1"/>
    <col min="11273" max="11273" width="9.28515625" customWidth="1"/>
    <col min="11274" max="11274" width="9" customWidth="1"/>
    <col min="11275" max="11278" width="6.28515625" customWidth="1"/>
    <col min="11279" max="11279" width="7.42578125" customWidth="1"/>
    <col min="11280" max="11280" width="6.28515625" customWidth="1"/>
    <col min="11281" max="11281" width="11" customWidth="1"/>
    <col min="11521" max="11521" width="6.28515625" customWidth="1"/>
    <col min="11522" max="11522" width="32.140625" customWidth="1"/>
    <col min="11523" max="11523" width="18.5703125" customWidth="1"/>
    <col min="11524" max="11524" width="8.140625" customWidth="1"/>
    <col min="11525" max="11528" width="6.28515625" customWidth="1"/>
    <col min="11529" max="11529" width="9.28515625" customWidth="1"/>
    <col min="11530" max="11530" width="9" customWidth="1"/>
    <col min="11531" max="11534" width="6.28515625" customWidth="1"/>
    <col min="11535" max="11535" width="7.42578125" customWidth="1"/>
    <col min="11536" max="11536" width="6.28515625" customWidth="1"/>
    <col min="11537" max="11537" width="11" customWidth="1"/>
    <col min="11777" max="11777" width="6.28515625" customWidth="1"/>
    <col min="11778" max="11778" width="32.140625" customWidth="1"/>
    <col min="11779" max="11779" width="18.5703125" customWidth="1"/>
    <col min="11780" max="11780" width="8.140625" customWidth="1"/>
    <col min="11781" max="11784" width="6.28515625" customWidth="1"/>
    <col min="11785" max="11785" width="9.28515625" customWidth="1"/>
    <col min="11786" max="11786" width="9" customWidth="1"/>
    <col min="11787" max="11790" width="6.28515625" customWidth="1"/>
    <col min="11791" max="11791" width="7.42578125" customWidth="1"/>
    <col min="11792" max="11792" width="6.28515625" customWidth="1"/>
    <col min="11793" max="11793" width="11" customWidth="1"/>
    <col min="12033" max="12033" width="6.28515625" customWidth="1"/>
    <col min="12034" max="12034" width="32.140625" customWidth="1"/>
    <col min="12035" max="12035" width="18.5703125" customWidth="1"/>
    <col min="12036" max="12036" width="8.140625" customWidth="1"/>
    <col min="12037" max="12040" width="6.28515625" customWidth="1"/>
    <col min="12041" max="12041" width="9.28515625" customWidth="1"/>
    <col min="12042" max="12042" width="9" customWidth="1"/>
    <col min="12043" max="12046" width="6.28515625" customWidth="1"/>
    <col min="12047" max="12047" width="7.42578125" customWidth="1"/>
    <col min="12048" max="12048" width="6.28515625" customWidth="1"/>
    <col min="12049" max="12049" width="11" customWidth="1"/>
    <col min="12289" max="12289" width="6.28515625" customWidth="1"/>
    <col min="12290" max="12290" width="32.140625" customWidth="1"/>
    <col min="12291" max="12291" width="18.5703125" customWidth="1"/>
    <col min="12292" max="12292" width="8.140625" customWidth="1"/>
    <col min="12293" max="12296" width="6.28515625" customWidth="1"/>
    <col min="12297" max="12297" width="9.28515625" customWidth="1"/>
    <col min="12298" max="12298" width="9" customWidth="1"/>
    <col min="12299" max="12302" width="6.28515625" customWidth="1"/>
    <col min="12303" max="12303" width="7.42578125" customWidth="1"/>
    <col min="12304" max="12304" width="6.28515625" customWidth="1"/>
    <col min="12305" max="12305" width="11" customWidth="1"/>
    <col min="12545" max="12545" width="6.28515625" customWidth="1"/>
    <col min="12546" max="12546" width="32.140625" customWidth="1"/>
    <col min="12547" max="12547" width="18.5703125" customWidth="1"/>
    <col min="12548" max="12548" width="8.140625" customWidth="1"/>
    <col min="12549" max="12552" width="6.28515625" customWidth="1"/>
    <col min="12553" max="12553" width="9.28515625" customWidth="1"/>
    <col min="12554" max="12554" width="9" customWidth="1"/>
    <col min="12555" max="12558" width="6.28515625" customWidth="1"/>
    <col min="12559" max="12559" width="7.42578125" customWidth="1"/>
    <col min="12560" max="12560" width="6.28515625" customWidth="1"/>
    <col min="12561" max="12561" width="11" customWidth="1"/>
    <col min="12801" max="12801" width="6.28515625" customWidth="1"/>
    <col min="12802" max="12802" width="32.140625" customWidth="1"/>
    <col min="12803" max="12803" width="18.5703125" customWidth="1"/>
    <col min="12804" max="12804" width="8.140625" customWidth="1"/>
    <col min="12805" max="12808" width="6.28515625" customWidth="1"/>
    <col min="12809" max="12809" width="9.28515625" customWidth="1"/>
    <col min="12810" max="12810" width="9" customWidth="1"/>
    <col min="12811" max="12814" width="6.28515625" customWidth="1"/>
    <col min="12815" max="12815" width="7.42578125" customWidth="1"/>
    <col min="12816" max="12816" width="6.28515625" customWidth="1"/>
    <col min="12817" max="12817" width="11" customWidth="1"/>
    <col min="13057" max="13057" width="6.28515625" customWidth="1"/>
    <col min="13058" max="13058" width="32.140625" customWidth="1"/>
    <col min="13059" max="13059" width="18.5703125" customWidth="1"/>
    <col min="13060" max="13060" width="8.140625" customWidth="1"/>
    <col min="13061" max="13064" width="6.28515625" customWidth="1"/>
    <col min="13065" max="13065" width="9.28515625" customWidth="1"/>
    <col min="13066" max="13066" width="9" customWidth="1"/>
    <col min="13067" max="13070" width="6.28515625" customWidth="1"/>
    <col min="13071" max="13071" width="7.42578125" customWidth="1"/>
    <col min="13072" max="13072" width="6.28515625" customWidth="1"/>
    <col min="13073" max="13073" width="11" customWidth="1"/>
    <col min="13313" max="13313" width="6.28515625" customWidth="1"/>
    <col min="13314" max="13314" width="32.140625" customWidth="1"/>
    <col min="13315" max="13315" width="18.5703125" customWidth="1"/>
    <col min="13316" max="13316" width="8.140625" customWidth="1"/>
    <col min="13317" max="13320" width="6.28515625" customWidth="1"/>
    <col min="13321" max="13321" width="9.28515625" customWidth="1"/>
    <col min="13322" max="13322" width="9" customWidth="1"/>
    <col min="13323" max="13326" width="6.28515625" customWidth="1"/>
    <col min="13327" max="13327" width="7.42578125" customWidth="1"/>
    <col min="13328" max="13328" width="6.28515625" customWidth="1"/>
    <col min="13329" max="13329" width="11" customWidth="1"/>
    <col min="13569" max="13569" width="6.28515625" customWidth="1"/>
    <col min="13570" max="13570" width="32.140625" customWidth="1"/>
    <col min="13571" max="13571" width="18.5703125" customWidth="1"/>
    <col min="13572" max="13572" width="8.140625" customWidth="1"/>
    <col min="13573" max="13576" width="6.28515625" customWidth="1"/>
    <col min="13577" max="13577" width="9.28515625" customWidth="1"/>
    <col min="13578" max="13578" width="9" customWidth="1"/>
    <col min="13579" max="13582" width="6.28515625" customWidth="1"/>
    <col min="13583" max="13583" width="7.42578125" customWidth="1"/>
    <col min="13584" max="13584" width="6.28515625" customWidth="1"/>
    <col min="13585" max="13585" width="11" customWidth="1"/>
    <col min="13825" max="13825" width="6.28515625" customWidth="1"/>
    <col min="13826" max="13826" width="32.140625" customWidth="1"/>
    <col min="13827" max="13827" width="18.5703125" customWidth="1"/>
    <col min="13828" max="13828" width="8.140625" customWidth="1"/>
    <col min="13829" max="13832" width="6.28515625" customWidth="1"/>
    <col min="13833" max="13833" width="9.28515625" customWidth="1"/>
    <col min="13834" max="13834" width="9" customWidth="1"/>
    <col min="13835" max="13838" width="6.28515625" customWidth="1"/>
    <col min="13839" max="13839" width="7.42578125" customWidth="1"/>
    <col min="13840" max="13840" width="6.28515625" customWidth="1"/>
    <col min="13841" max="13841" width="11" customWidth="1"/>
    <col min="14081" max="14081" width="6.28515625" customWidth="1"/>
    <col min="14082" max="14082" width="32.140625" customWidth="1"/>
    <col min="14083" max="14083" width="18.5703125" customWidth="1"/>
    <col min="14084" max="14084" width="8.140625" customWidth="1"/>
    <col min="14085" max="14088" width="6.28515625" customWidth="1"/>
    <col min="14089" max="14089" width="9.28515625" customWidth="1"/>
    <col min="14090" max="14090" width="9" customWidth="1"/>
    <col min="14091" max="14094" width="6.28515625" customWidth="1"/>
    <col min="14095" max="14095" width="7.42578125" customWidth="1"/>
    <col min="14096" max="14096" width="6.28515625" customWidth="1"/>
    <col min="14097" max="14097" width="11" customWidth="1"/>
    <col min="14337" max="14337" width="6.28515625" customWidth="1"/>
    <col min="14338" max="14338" width="32.140625" customWidth="1"/>
    <col min="14339" max="14339" width="18.5703125" customWidth="1"/>
    <col min="14340" max="14340" width="8.140625" customWidth="1"/>
    <col min="14341" max="14344" width="6.28515625" customWidth="1"/>
    <col min="14345" max="14345" width="9.28515625" customWidth="1"/>
    <col min="14346" max="14346" width="9" customWidth="1"/>
    <col min="14347" max="14350" width="6.28515625" customWidth="1"/>
    <col min="14351" max="14351" width="7.42578125" customWidth="1"/>
    <col min="14352" max="14352" width="6.28515625" customWidth="1"/>
    <col min="14353" max="14353" width="11" customWidth="1"/>
    <col min="14593" max="14593" width="6.28515625" customWidth="1"/>
    <col min="14594" max="14594" width="32.140625" customWidth="1"/>
    <col min="14595" max="14595" width="18.5703125" customWidth="1"/>
    <col min="14596" max="14596" width="8.140625" customWidth="1"/>
    <col min="14597" max="14600" width="6.28515625" customWidth="1"/>
    <col min="14601" max="14601" width="9.28515625" customWidth="1"/>
    <col min="14602" max="14602" width="9" customWidth="1"/>
    <col min="14603" max="14606" width="6.28515625" customWidth="1"/>
    <col min="14607" max="14607" width="7.42578125" customWidth="1"/>
    <col min="14608" max="14608" width="6.28515625" customWidth="1"/>
    <col min="14609" max="14609" width="11" customWidth="1"/>
    <col min="14849" max="14849" width="6.28515625" customWidth="1"/>
    <col min="14850" max="14850" width="32.140625" customWidth="1"/>
    <col min="14851" max="14851" width="18.5703125" customWidth="1"/>
    <col min="14852" max="14852" width="8.140625" customWidth="1"/>
    <col min="14853" max="14856" width="6.28515625" customWidth="1"/>
    <col min="14857" max="14857" width="9.28515625" customWidth="1"/>
    <col min="14858" max="14858" width="9" customWidth="1"/>
    <col min="14859" max="14862" width="6.28515625" customWidth="1"/>
    <col min="14863" max="14863" width="7.42578125" customWidth="1"/>
    <col min="14864" max="14864" width="6.28515625" customWidth="1"/>
    <col min="14865" max="14865" width="11" customWidth="1"/>
    <col min="15105" max="15105" width="6.28515625" customWidth="1"/>
    <col min="15106" max="15106" width="32.140625" customWidth="1"/>
    <col min="15107" max="15107" width="18.5703125" customWidth="1"/>
    <col min="15108" max="15108" width="8.140625" customWidth="1"/>
    <col min="15109" max="15112" width="6.28515625" customWidth="1"/>
    <col min="15113" max="15113" width="9.28515625" customWidth="1"/>
    <col min="15114" max="15114" width="9" customWidth="1"/>
    <col min="15115" max="15118" width="6.28515625" customWidth="1"/>
    <col min="15119" max="15119" width="7.42578125" customWidth="1"/>
    <col min="15120" max="15120" width="6.28515625" customWidth="1"/>
    <col min="15121" max="15121" width="11" customWidth="1"/>
    <col min="15361" max="15361" width="6.28515625" customWidth="1"/>
    <col min="15362" max="15362" width="32.140625" customWidth="1"/>
    <col min="15363" max="15363" width="18.5703125" customWidth="1"/>
    <col min="15364" max="15364" width="8.140625" customWidth="1"/>
    <col min="15365" max="15368" width="6.28515625" customWidth="1"/>
    <col min="15369" max="15369" width="9.28515625" customWidth="1"/>
    <col min="15370" max="15370" width="9" customWidth="1"/>
    <col min="15371" max="15374" width="6.28515625" customWidth="1"/>
    <col min="15375" max="15375" width="7.42578125" customWidth="1"/>
    <col min="15376" max="15376" width="6.28515625" customWidth="1"/>
    <col min="15377" max="15377" width="11" customWidth="1"/>
    <col min="15617" max="15617" width="6.28515625" customWidth="1"/>
    <col min="15618" max="15618" width="32.140625" customWidth="1"/>
    <col min="15619" max="15619" width="18.5703125" customWidth="1"/>
    <col min="15620" max="15620" width="8.140625" customWidth="1"/>
    <col min="15621" max="15624" width="6.28515625" customWidth="1"/>
    <col min="15625" max="15625" width="9.28515625" customWidth="1"/>
    <col min="15626" max="15626" width="9" customWidth="1"/>
    <col min="15627" max="15630" width="6.28515625" customWidth="1"/>
    <col min="15631" max="15631" width="7.42578125" customWidth="1"/>
    <col min="15632" max="15632" width="6.28515625" customWidth="1"/>
    <col min="15633" max="15633" width="11" customWidth="1"/>
    <col min="15873" max="15873" width="6.28515625" customWidth="1"/>
    <col min="15874" max="15874" width="32.140625" customWidth="1"/>
    <col min="15875" max="15875" width="18.5703125" customWidth="1"/>
    <col min="15876" max="15876" width="8.140625" customWidth="1"/>
    <col min="15877" max="15880" width="6.28515625" customWidth="1"/>
    <col min="15881" max="15881" width="9.28515625" customWidth="1"/>
    <col min="15882" max="15882" width="9" customWidth="1"/>
    <col min="15883" max="15886" width="6.28515625" customWidth="1"/>
    <col min="15887" max="15887" width="7.42578125" customWidth="1"/>
    <col min="15888" max="15888" width="6.28515625" customWidth="1"/>
    <col min="15889" max="15889" width="11" customWidth="1"/>
    <col min="16129" max="16129" width="6.28515625" customWidth="1"/>
    <col min="16130" max="16130" width="32.140625" customWidth="1"/>
    <col min="16131" max="16131" width="18.5703125" customWidth="1"/>
    <col min="16132" max="16132" width="8.140625" customWidth="1"/>
    <col min="16133" max="16136" width="6.28515625" customWidth="1"/>
    <col min="16137" max="16137" width="9.28515625" customWidth="1"/>
    <col min="16138" max="16138" width="9" customWidth="1"/>
    <col min="16139" max="16142" width="6.28515625" customWidth="1"/>
    <col min="16143" max="16143" width="7.42578125" customWidth="1"/>
    <col min="16144" max="16144" width="6.28515625" customWidth="1"/>
    <col min="16145" max="16145" width="11" customWidth="1"/>
  </cols>
  <sheetData>
    <row r="1" spans="1:17" ht="18.75" x14ac:dyDescent="0.25">
      <c r="A1" s="63" t="s">
        <v>186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2.7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8.25" customHeight="1" x14ac:dyDescent="0.25">
      <c r="A4" s="62" t="s">
        <v>20</v>
      </c>
      <c r="B4" s="62" t="s">
        <v>21</v>
      </c>
      <c r="C4" s="62" t="s">
        <v>22</v>
      </c>
      <c r="D4" s="62" t="s">
        <v>23</v>
      </c>
      <c r="E4" s="62" t="s">
        <v>24</v>
      </c>
      <c r="F4" s="62"/>
      <c r="G4" s="62"/>
      <c r="H4" s="62" t="s">
        <v>25</v>
      </c>
      <c r="I4" s="62"/>
      <c r="J4" s="62"/>
      <c r="K4" s="62" t="s">
        <v>26</v>
      </c>
      <c r="L4" s="62"/>
      <c r="M4" s="62"/>
      <c r="N4" s="62" t="s">
        <v>27</v>
      </c>
      <c r="O4" s="62"/>
      <c r="P4" s="62"/>
      <c r="Q4" s="3" t="s">
        <v>137</v>
      </c>
    </row>
    <row r="5" spans="1:17" x14ac:dyDescent="0.25">
      <c r="A5" s="62"/>
      <c r="B5" s="62"/>
      <c r="C5" s="62"/>
      <c r="D5" s="62"/>
      <c r="E5" s="3" t="s">
        <v>138</v>
      </c>
      <c r="F5" s="3" t="s">
        <v>139</v>
      </c>
      <c r="G5" s="3" t="s">
        <v>140</v>
      </c>
      <c r="H5" s="3" t="s">
        <v>138</v>
      </c>
      <c r="I5" s="3" t="s">
        <v>139</v>
      </c>
      <c r="J5" s="3" t="s">
        <v>140</v>
      </c>
      <c r="K5" s="3" t="s">
        <v>138</v>
      </c>
      <c r="L5" s="3" t="s">
        <v>139</v>
      </c>
      <c r="M5" s="3" t="s">
        <v>140</v>
      </c>
      <c r="N5" s="3" t="s">
        <v>138</v>
      </c>
      <c r="O5" s="3" t="s">
        <v>139</v>
      </c>
      <c r="P5" s="3" t="s">
        <v>140</v>
      </c>
      <c r="Q5" s="3"/>
    </row>
    <row r="6" spans="1:17" ht="12.75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</row>
    <row r="7" spans="1:17" ht="24.75" customHeight="1" x14ac:dyDescent="0.25">
      <c r="A7" s="62" t="s">
        <v>141</v>
      </c>
      <c r="B7" s="53" t="s">
        <v>142</v>
      </c>
      <c r="C7" s="11" t="s">
        <v>143</v>
      </c>
      <c r="D7" s="4"/>
      <c r="E7" s="4">
        <v>0</v>
      </c>
      <c r="F7" s="13">
        <v>108092</v>
      </c>
      <c r="G7" s="13">
        <v>108092</v>
      </c>
      <c r="H7" s="4"/>
      <c r="I7" s="14">
        <v>2518935</v>
      </c>
      <c r="J7" s="14">
        <f>(I21-J21)*1000000</f>
        <v>2747981.1500000013</v>
      </c>
      <c r="K7" s="4"/>
      <c r="L7" s="13">
        <f>I7-F7</f>
        <v>2410843</v>
      </c>
      <c r="M7" s="13">
        <f>J7-G7</f>
        <v>2639889.1500000013</v>
      </c>
      <c r="N7" s="4"/>
      <c r="O7" s="4">
        <f>L7/F7-1</f>
        <v>21.303620989527438</v>
      </c>
      <c r="P7" s="4">
        <f>M7/G7-1</f>
        <v>23.422613606927445</v>
      </c>
      <c r="Q7" s="4"/>
    </row>
    <row r="8" spans="1:17" ht="26.25" customHeight="1" x14ac:dyDescent="0.25">
      <c r="A8" s="62"/>
      <c r="B8" s="53"/>
      <c r="C8" s="11" t="s">
        <v>144</v>
      </c>
      <c r="D8" s="4"/>
      <c r="E8" s="15">
        <v>0</v>
      </c>
      <c r="F8" s="15">
        <v>0.3</v>
      </c>
      <c r="G8" s="15">
        <v>0.28999999999999998</v>
      </c>
      <c r="H8" s="4"/>
      <c r="I8" s="16">
        <v>16.887722713353124</v>
      </c>
      <c r="J8" s="16">
        <f>J7/I21/10000</f>
        <v>22.166780109518204</v>
      </c>
      <c r="K8" s="4"/>
      <c r="L8" s="15">
        <f>I8-F8</f>
        <v>16.587722713353124</v>
      </c>
      <c r="M8" s="15">
        <f>J8-G8</f>
        <v>21.876780109518204</v>
      </c>
      <c r="N8" s="4"/>
      <c r="O8" s="15">
        <f>L8-F8</f>
        <v>16.287722713353123</v>
      </c>
      <c r="P8" s="15">
        <f>M8-G8</f>
        <v>21.586780109518205</v>
      </c>
      <c r="Q8" s="4"/>
    </row>
    <row r="9" spans="1:17" ht="36" x14ac:dyDescent="0.25">
      <c r="A9" s="3" t="s">
        <v>145</v>
      </c>
      <c r="B9" s="4" t="s">
        <v>146</v>
      </c>
      <c r="C9" s="3"/>
      <c r="D9" s="4"/>
      <c r="E9" s="4"/>
      <c r="F9" s="4"/>
      <c r="G9" s="4"/>
      <c r="H9" s="4"/>
      <c r="I9" s="17"/>
      <c r="J9" s="17"/>
      <c r="K9" s="18"/>
      <c r="L9" s="4"/>
      <c r="M9" s="4"/>
      <c r="N9" s="4"/>
      <c r="O9" s="4"/>
      <c r="P9" s="4"/>
      <c r="Q9" s="4"/>
    </row>
    <row r="10" spans="1:17" ht="45" x14ac:dyDescent="0.25">
      <c r="A10" s="11" t="s">
        <v>147</v>
      </c>
      <c r="B10" s="10" t="s">
        <v>146</v>
      </c>
      <c r="C10" s="11" t="s">
        <v>148</v>
      </c>
      <c r="D10" s="4"/>
      <c r="E10" s="18">
        <v>34.359000000000002</v>
      </c>
      <c r="F10" s="18">
        <v>36.249000000000002</v>
      </c>
      <c r="G10" s="18">
        <v>38.243000000000002</v>
      </c>
      <c r="H10" s="18">
        <v>32.812713000000002</v>
      </c>
      <c r="I10" s="19">
        <f>I11+I13</f>
        <v>95.186848999999995</v>
      </c>
      <c r="J10" s="19">
        <v>114.50895800000001</v>
      </c>
      <c r="K10" s="18">
        <f t="shared" ref="K10:M11" si="0">H10-E10</f>
        <v>-1.5462869999999995</v>
      </c>
      <c r="L10" s="18">
        <f t="shared" si="0"/>
        <v>58.937848999999993</v>
      </c>
      <c r="M10" s="18">
        <f t="shared" si="0"/>
        <v>76.265958000000012</v>
      </c>
      <c r="N10" s="18">
        <f t="shared" ref="N10:P11" si="1">K10/E10*100</f>
        <v>-4.5003841788177752</v>
      </c>
      <c r="O10" s="4">
        <f t="shared" si="1"/>
        <v>162.59165494220525</v>
      </c>
      <c r="P10" s="4">
        <f t="shared" si="1"/>
        <v>199.42462149935938</v>
      </c>
      <c r="Q10" s="4"/>
    </row>
    <row r="11" spans="1:17" x14ac:dyDescent="0.25">
      <c r="A11" s="11" t="s">
        <v>149</v>
      </c>
      <c r="B11" s="11" t="s">
        <v>150</v>
      </c>
      <c r="C11" s="11" t="s">
        <v>148</v>
      </c>
      <c r="D11" s="4"/>
      <c r="E11" s="18">
        <v>34.359000000000002</v>
      </c>
      <c r="F11" s="18">
        <v>36.249000000000002</v>
      </c>
      <c r="G11" s="18">
        <v>38.243000000000002</v>
      </c>
      <c r="H11" s="20">
        <v>32.812713000000002</v>
      </c>
      <c r="I11" s="19">
        <v>69.309365999999997</v>
      </c>
      <c r="J11" s="19">
        <v>76.569567000000006</v>
      </c>
      <c r="K11" s="18">
        <f t="shared" si="0"/>
        <v>-1.5462869999999995</v>
      </c>
      <c r="L11" s="18">
        <f t="shared" si="0"/>
        <v>33.060365999999995</v>
      </c>
      <c r="M11" s="18">
        <f t="shared" si="0"/>
        <v>38.326567000000004</v>
      </c>
      <c r="N11" s="18">
        <f t="shared" si="1"/>
        <v>-4.5003841788177752</v>
      </c>
      <c r="O11" s="4">
        <f t="shared" si="1"/>
        <v>91.203525614499696</v>
      </c>
      <c r="P11" s="4">
        <f t="shared" si="1"/>
        <v>100.21851580681434</v>
      </c>
      <c r="Q11" s="4"/>
    </row>
    <row r="12" spans="1:17" x14ac:dyDescent="0.25">
      <c r="A12" s="11" t="s">
        <v>151</v>
      </c>
      <c r="B12" s="11" t="s">
        <v>152</v>
      </c>
      <c r="C12" s="11" t="s">
        <v>148</v>
      </c>
      <c r="D12" s="4"/>
      <c r="E12" s="18"/>
      <c r="F12" s="18"/>
      <c r="G12" s="18"/>
      <c r="H12" s="18"/>
      <c r="I12" s="19"/>
      <c r="J12" s="19"/>
      <c r="K12" s="4"/>
      <c r="L12" s="4"/>
      <c r="M12" s="4"/>
      <c r="N12" s="4"/>
      <c r="O12" s="4"/>
      <c r="P12" s="4"/>
      <c r="Q12" s="4"/>
    </row>
    <row r="13" spans="1:17" x14ac:dyDescent="0.25">
      <c r="A13" s="11" t="s">
        <v>153</v>
      </c>
      <c r="B13" s="11" t="s">
        <v>154</v>
      </c>
      <c r="C13" s="11" t="s">
        <v>148</v>
      </c>
      <c r="D13" s="11"/>
      <c r="E13" s="18"/>
      <c r="F13" s="18"/>
      <c r="G13" s="18"/>
      <c r="H13" s="18"/>
      <c r="I13" s="19">
        <v>25.877483000000002</v>
      </c>
      <c r="J13" s="19">
        <v>37.939391000000001</v>
      </c>
      <c r="K13" s="18">
        <f t="shared" ref="K13" si="2">H13-E13</f>
        <v>0</v>
      </c>
      <c r="L13" s="18">
        <f t="shared" ref="L13" si="3">I13-F13</f>
        <v>25.877483000000002</v>
      </c>
      <c r="M13" s="18">
        <f t="shared" ref="M13" si="4">J13-G13</f>
        <v>37.939391000000001</v>
      </c>
      <c r="N13" s="3" t="s">
        <v>131</v>
      </c>
      <c r="O13" s="3" t="s">
        <v>131</v>
      </c>
      <c r="P13" s="3" t="s">
        <v>131</v>
      </c>
      <c r="Q13" s="4"/>
    </row>
    <row r="14" spans="1:17" x14ac:dyDescent="0.25">
      <c r="A14" s="11" t="s">
        <v>155</v>
      </c>
      <c r="B14" s="11" t="s">
        <v>156</v>
      </c>
      <c r="C14" s="11" t="s">
        <v>148</v>
      </c>
      <c r="D14" s="11"/>
      <c r="E14" s="18"/>
      <c r="F14" s="18"/>
      <c r="G14" s="18"/>
      <c r="H14" s="18"/>
      <c r="I14" s="19"/>
      <c r="J14" s="17"/>
      <c r="K14" s="4"/>
      <c r="L14" s="4"/>
      <c r="M14" s="4"/>
      <c r="N14" s="4"/>
      <c r="O14" s="4"/>
      <c r="P14" s="4"/>
      <c r="Q14" s="4"/>
    </row>
    <row r="15" spans="1:17" ht="60" x14ac:dyDescent="0.25">
      <c r="A15" s="11" t="s">
        <v>157</v>
      </c>
      <c r="B15" s="21" t="s">
        <v>158</v>
      </c>
      <c r="C15" s="11" t="s">
        <v>148</v>
      </c>
      <c r="D15" s="4"/>
      <c r="E15" s="18"/>
      <c r="F15" s="18"/>
      <c r="G15" s="18"/>
      <c r="H15" s="18"/>
      <c r="I15" s="19"/>
      <c r="J15" s="17"/>
      <c r="K15" s="18"/>
      <c r="L15" s="4"/>
      <c r="M15" s="4"/>
      <c r="N15" s="15"/>
      <c r="O15" s="4"/>
      <c r="P15" s="4"/>
      <c r="Q15" s="4"/>
    </row>
    <row r="16" spans="1:17" ht="60" x14ac:dyDescent="0.25">
      <c r="A16" s="11" t="s">
        <v>159</v>
      </c>
      <c r="B16" s="21" t="s">
        <v>160</v>
      </c>
      <c r="C16" s="11" t="s">
        <v>148</v>
      </c>
      <c r="D16" s="4"/>
      <c r="E16" s="18">
        <v>28.875</v>
      </c>
      <c r="F16" s="18">
        <v>30.57</v>
      </c>
      <c r="G16" s="18">
        <v>32.362000000000002</v>
      </c>
      <c r="H16" s="18">
        <f>H19+H20</f>
        <v>32.429914000000004</v>
      </c>
      <c r="I16" s="19">
        <f>I19+I20</f>
        <v>82.790005000000008</v>
      </c>
      <c r="J16" s="19">
        <v>104.860095</v>
      </c>
      <c r="K16" s="18">
        <f>H16-E16</f>
        <v>3.5549140000000037</v>
      </c>
      <c r="L16" s="18">
        <f>I16-F16</f>
        <v>52.220005000000008</v>
      </c>
      <c r="M16" s="18">
        <f>J16-G16</f>
        <v>72.498095000000006</v>
      </c>
      <c r="N16" s="15">
        <f>K16/E16*100</f>
        <v>12.311390476190489</v>
      </c>
      <c r="O16" s="15">
        <f>L16/F16*100</f>
        <v>170.82108276087672</v>
      </c>
      <c r="P16" s="15">
        <f>M16/G16*100</f>
        <v>224.02229466658429</v>
      </c>
      <c r="Q16" s="4"/>
    </row>
    <row r="17" spans="1:17" x14ac:dyDescent="0.25">
      <c r="A17" s="11" t="s">
        <v>161</v>
      </c>
      <c r="B17" s="11" t="s">
        <v>150</v>
      </c>
      <c r="C17" s="11" t="s">
        <v>148</v>
      </c>
      <c r="D17" s="4"/>
      <c r="E17" s="18"/>
      <c r="F17" s="18"/>
      <c r="G17" s="18"/>
      <c r="H17" s="18"/>
      <c r="I17" s="19"/>
      <c r="J17" s="17"/>
      <c r="K17" s="4"/>
      <c r="L17" s="4"/>
      <c r="M17" s="4"/>
      <c r="N17" s="4"/>
      <c r="O17" s="4"/>
      <c r="P17" s="4"/>
      <c r="Q17" s="4"/>
    </row>
    <row r="18" spans="1:17" x14ac:dyDescent="0.25">
      <c r="A18" s="11" t="s">
        <v>162</v>
      </c>
      <c r="B18" s="11" t="s">
        <v>152</v>
      </c>
      <c r="C18" s="11" t="s">
        <v>148</v>
      </c>
      <c r="D18" s="4"/>
      <c r="E18" s="18"/>
      <c r="F18" s="18"/>
      <c r="G18" s="18"/>
      <c r="H18" s="18"/>
      <c r="I18" s="19"/>
      <c r="J18" s="17"/>
      <c r="K18" s="4"/>
      <c r="L18" s="4"/>
      <c r="M18" s="4"/>
      <c r="N18" s="4"/>
      <c r="O18" s="4"/>
      <c r="P18" s="4"/>
      <c r="Q18" s="4"/>
    </row>
    <row r="19" spans="1:17" x14ac:dyDescent="0.25">
      <c r="A19" s="11" t="s">
        <v>163</v>
      </c>
      <c r="B19" s="11" t="s">
        <v>154</v>
      </c>
      <c r="C19" s="11" t="s">
        <v>148</v>
      </c>
      <c r="D19" s="4"/>
      <c r="E19" s="18">
        <v>0.1613</v>
      </c>
      <c r="F19" s="18">
        <v>0.17019999999999999</v>
      </c>
      <c r="G19" s="18">
        <v>0.17960000000000001</v>
      </c>
      <c r="H19" s="18">
        <v>0.23588899999999999</v>
      </c>
      <c r="I19" s="19">
        <v>17.604313999999999</v>
      </c>
      <c r="J19" s="19">
        <v>20.672460999999998</v>
      </c>
      <c r="K19" s="18">
        <f>H19-E19</f>
        <v>7.4588999999999989E-2</v>
      </c>
      <c r="L19" s="18">
        <f>I19-F19</f>
        <v>17.434113999999997</v>
      </c>
      <c r="M19" s="18">
        <f>J19-G19</f>
        <v>20.492860999999998</v>
      </c>
      <c r="N19" s="15">
        <f t="shared" ref="N19:P21" si="5">K19/E19*100</f>
        <v>46.242405455672653</v>
      </c>
      <c r="O19" s="15">
        <f t="shared" si="5"/>
        <v>10243.310223266744</v>
      </c>
      <c r="P19" s="15">
        <f t="shared" si="5"/>
        <v>11410.278953229397</v>
      </c>
      <c r="Q19" s="4"/>
    </row>
    <row r="20" spans="1:17" x14ac:dyDescent="0.25">
      <c r="A20" s="11" t="s">
        <v>164</v>
      </c>
      <c r="B20" s="11" t="s">
        <v>156</v>
      </c>
      <c r="C20" s="11" t="s">
        <v>148</v>
      </c>
      <c r="D20" s="4"/>
      <c r="E20" s="18">
        <v>28.713000000000001</v>
      </c>
      <c r="F20" s="18">
        <v>30.4</v>
      </c>
      <c r="G20" s="18">
        <v>32.182000000000002</v>
      </c>
      <c r="H20" s="18">
        <v>32.194025000000003</v>
      </c>
      <c r="I20" s="19">
        <v>65.185691000000006</v>
      </c>
      <c r="J20" s="19">
        <v>84.187634000000003</v>
      </c>
      <c r="K20" s="18">
        <f t="shared" ref="K20:M21" si="6">H20-E20</f>
        <v>3.4810250000000025</v>
      </c>
      <c r="L20" s="18">
        <f t="shared" si="6"/>
        <v>34.785691000000007</v>
      </c>
      <c r="M20" s="18">
        <f t="shared" si="6"/>
        <v>52.005634000000001</v>
      </c>
      <c r="N20" s="15">
        <f t="shared" si="5"/>
        <v>12.123515480792681</v>
      </c>
      <c r="O20" s="15">
        <f t="shared" si="5"/>
        <v>114.42661513157897</v>
      </c>
      <c r="P20" s="15">
        <f t="shared" si="5"/>
        <v>161.59851469765707</v>
      </c>
      <c r="Q20" s="4"/>
    </row>
    <row r="21" spans="1:17" x14ac:dyDescent="0.25">
      <c r="A21" s="52" t="s">
        <v>165</v>
      </c>
      <c r="B21" s="53" t="s">
        <v>166</v>
      </c>
      <c r="C21" s="11" t="s">
        <v>148</v>
      </c>
      <c r="D21" s="4"/>
      <c r="E21" s="18">
        <v>5.484</v>
      </c>
      <c r="F21" s="18">
        <v>5.6779999999999999</v>
      </c>
      <c r="G21" s="18">
        <v>5.8810000000000002</v>
      </c>
      <c r="H21" s="18">
        <v>0.38277899999999998</v>
      </c>
      <c r="I21" s="19">
        <f>I25+I29+I33+I37</f>
        <v>12.396844000000002</v>
      </c>
      <c r="J21" s="19">
        <v>9.6488628500000004</v>
      </c>
      <c r="K21" s="18">
        <f t="shared" si="6"/>
        <v>-5.1012209999999998</v>
      </c>
      <c r="L21" s="18">
        <f t="shared" si="6"/>
        <v>6.7188440000000016</v>
      </c>
      <c r="M21" s="18">
        <f t="shared" si="6"/>
        <v>3.7678628500000002</v>
      </c>
      <c r="N21" s="15">
        <f t="shared" si="5"/>
        <v>-93.020076586433248</v>
      </c>
      <c r="O21" s="15">
        <f t="shared" si="5"/>
        <v>118.33117294822124</v>
      </c>
      <c r="P21" s="15">
        <f t="shared" si="5"/>
        <v>64.068404182962084</v>
      </c>
      <c r="Q21" s="4"/>
    </row>
    <row r="22" spans="1:17" x14ac:dyDescent="0.25">
      <c r="A22" s="52"/>
      <c r="B22" s="53"/>
      <c r="C22" s="22" t="s">
        <v>167</v>
      </c>
      <c r="D22" s="4"/>
      <c r="E22" s="18"/>
      <c r="F22" s="4"/>
      <c r="G22" s="4"/>
      <c r="H22" s="4"/>
      <c r="I22" s="19">
        <f>I26+I30+I34+I38</f>
        <v>34.416179057335604</v>
      </c>
      <c r="J22" s="19">
        <v>27.320689999999999</v>
      </c>
      <c r="K22" s="18"/>
      <c r="L22" s="4"/>
      <c r="M22" s="4"/>
      <c r="N22" s="15"/>
      <c r="O22" s="4"/>
      <c r="P22" s="4"/>
      <c r="Q22" s="4"/>
    </row>
    <row r="23" spans="1:17" x14ac:dyDescent="0.25">
      <c r="A23" s="52"/>
      <c r="B23" s="53"/>
      <c r="C23" s="23" t="s">
        <v>168</v>
      </c>
      <c r="D23" s="4"/>
      <c r="E23" s="4">
        <v>15.96</v>
      </c>
      <c r="F23" s="4">
        <v>15.67</v>
      </c>
      <c r="G23" s="4">
        <v>15.38</v>
      </c>
      <c r="H23" s="15">
        <f>H21/H10*100</f>
        <v>1.1665569988071391</v>
      </c>
      <c r="I23" s="16">
        <f>I21/I10*100</f>
        <v>13.023694060930623</v>
      </c>
      <c r="J23" s="16">
        <v>8.4262952161349691</v>
      </c>
      <c r="K23" s="18">
        <f>H23-E23</f>
        <v>-14.793443001192863</v>
      </c>
      <c r="L23" s="18">
        <f>I23-F23</f>
        <v>-2.6463059390693768</v>
      </c>
      <c r="M23" s="18">
        <f>J23-G23</f>
        <v>-6.9537047838650317</v>
      </c>
      <c r="N23" s="15">
        <f>K23/E23*100</f>
        <v>-92.690745621509166</v>
      </c>
      <c r="O23" s="15">
        <f>L23/F23*100</f>
        <v>-16.887721372491239</v>
      </c>
      <c r="P23" s="15">
        <f>M23/G23*100</f>
        <v>-45.212644888589281</v>
      </c>
      <c r="Q23" s="4"/>
    </row>
    <row r="24" spans="1:17" x14ac:dyDescent="0.25">
      <c r="A24" s="52"/>
      <c r="B24" s="53"/>
      <c r="C24" s="23" t="s">
        <v>168</v>
      </c>
      <c r="D24" s="4"/>
      <c r="E24" s="4"/>
      <c r="F24" s="4"/>
      <c r="G24" s="4"/>
      <c r="H24" s="4"/>
      <c r="I24" s="17"/>
      <c r="J24" s="17"/>
      <c r="K24" s="18"/>
      <c r="L24" s="4"/>
      <c r="M24" s="4"/>
      <c r="N24" s="15"/>
      <c r="O24" s="4"/>
      <c r="P24" s="4"/>
      <c r="Q24" s="4"/>
    </row>
    <row r="25" spans="1:17" x14ac:dyDescent="0.25">
      <c r="A25" s="52" t="s">
        <v>169</v>
      </c>
      <c r="B25" s="61" t="s">
        <v>150</v>
      </c>
      <c r="C25" s="11" t="s">
        <v>148</v>
      </c>
      <c r="D25" s="4"/>
      <c r="E25" s="4"/>
      <c r="F25" s="4"/>
      <c r="G25" s="4"/>
      <c r="H25" s="4"/>
      <c r="I25" s="17"/>
      <c r="J25" s="43"/>
      <c r="K25" s="18"/>
      <c r="L25" s="4"/>
      <c r="M25" s="4"/>
      <c r="N25" s="15"/>
      <c r="O25" s="4"/>
      <c r="P25" s="4"/>
      <c r="Q25" s="4"/>
    </row>
    <row r="26" spans="1:17" x14ac:dyDescent="0.25">
      <c r="A26" s="52"/>
      <c r="B26" s="61"/>
      <c r="C26" s="11" t="s">
        <v>167</v>
      </c>
      <c r="D26" s="4"/>
      <c r="E26" s="4"/>
      <c r="F26" s="4"/>
      <c r="G26" s="4"/>
      <c r="H26" s="4"/>
      <c r="I26" s="17"/>
      <c r="J26" s="17"/>
      <c r="K26" s="4"/>
      <c r="L26" s="4"/>
      <c r="M26" s="4"/>
      <c r="N26" s="4"/>
      <c r="O26" s="4"/>
      <c r="P26" s="4"/>
      <c r="Q26" s="4"/>
    </row>
    <row r="27" spans="1:17" x14ac:dyDescent="0.25">
      <c r="A27" s="52"/>
      <c r="B27" s="61"/>
      <c r="C27" s="11" t="s">
        <v>170</v>
      </c>
      <c r="D27" s="4"/>
      <c r="E27" s="4"/>
      <c r="F27" s="4"/>
      <c r="G27" s="4"/>
      <c r="H27" s="4"/>
      <c r="I27" s="17"/>
      <c r="J27" s="17"/>
      <c r="K27" s="4"/>
      <c r="L27" s="4"/>
      <c r="M27" s="4"/>
      <c r="N27" s="4"/>
      <c r="O27" s="4"/>
      <c r="P27" s="4"/>
      <c r="Q27" s="4"/>
    </row>
    <row r="28" spans="1:17" x14ac:dyDescent="0.25">
      <c r="A28" s="52"/>
      <c r="B28" s="61"/>
      <c r="C28" s="11" t="s">
        <v>171</v>
      </c>
      <c r="D28" s="4"/>
      <c r="E28" s="4"/>
      <c r="F28" s="4"/>
      <c r="G28" s="4"/>
      <c r="H28" s="4"/>
      <c r="I28" s="17"/>
      <c r="J28" s="17"/>
      <c r="K28" s="4"/>
      <c r="L28" s="4"/>
      <c r="M28" s="4"/>
      <c r="N28" s="4"/>
      <c r="O28" s="4"/>
      <c r="P28" s="4"/>
      <c r="Q28" s="4"/>
    </row>
    <row r="29" spans="1:17" x14ac:dyDescent="0.25">
      <c r="A29" s="52" t="s">
        <v>172</v>
      </c>
      <c r="B29" s="61" t="s">
        <v>152</v>
      </c>
      <c r="C29" s="11" t="s">
        <v>148</v>
      </c>
      <c r="D29" s="4"/>
      <c r="E29" s="4"/>
      <c r="F29" s="4"/>
      <c r="G29" s="4"/>
      <c r="H29" s="4"/>
      <c r="I29" s="17"/>
      <c r="J29" s="17"/>
      <c r="K29" s="4"/>
      <c r="L29" s="4"/>
      <c r="M29" s="4"/>
      <c r="N29" s="4"/>
      <c r="O29" s="4"/>
      <c r="P29" s="4"/>
      <c r="Q29" s="4"/>
    </row>
    <row r="30" spans="1:17" x14ac:dyDescent="0.25">
      <c r="A30" s="52"/>
      <c r="B30" s="61"/>
      <c r="C30" s="24" t="s">
        <v>167</v>
      </c>
      <c r="D30" s="4"/>
      <c r="E30" s="4"/>
      <c r="F30" s="4"/>
      <c r="G30" s="4"/>
      <c r="H30" s="4"/>
      <c r="I30" s="17"/>
      <c r="J30" s="17"/>
      <c r="K30" s="4"/>
      <c r="L30" s="4"/>
      <c r="M30" s="4"/>
      <c r="N30" s="4"/>
      <c r="O30" s="4"/>
      <c r="P30" s="4"/>
      <c r="Q30" s="4"/>
    </row>
    <row r="31" spans="1:17" x14ac:dyDescent="0.25">
      <c r="A31" s="52"/>
      <c r="B31" s="61"/>
      <c r="C31" s="25" t="s">
        <v>168</v>
      </c>
      <c r="D31" s="4"/>
      <c r="E31" s="4"/>
      <c r="F31" s="4"/>
      <c r="G31" s="4"/>
      <c r="H31" s="4"/>
      <c r="I31" s="17"/>
      <c r="J31" s="17"/>
      <c r="K31" s="4"/>
      <c r="L31" s="4"/>
      <c r="M31" s="4"/>
      <c r="N31" s="4"/>
      <c r="O31" s="4"/>
      <c r="P31" s="4"/>
      <c r="Q31" s="4"/>
    </row>
    <row r="32" spans="1:17" x14ac:dyDescent="0.25">
      <c r="A32" s="52"/>
      <c r="B32" s="61"/>
      <c r="C32" s="25" t="s">
        <v>168</v>
      </c>
      <c r="D32" s="4"/>
      <c r="E32" s="4"/>
      <c r="F32" s="4"/>
      <c r="G32" s="4"/>
      <c r="H32" s="4"/>
      <c r="I32" s="17"/>
      <c r="J32" s="17"/>
      <c r="K32" s="4"/>
      <c r="L32" s="4"/>
      <c r="M32" s="4"/>
      <c r="N32" s="4"/>
      <c r="O32" s="4"/>
      <c r="P32" s="4"/>
      <c r="Q32" s="4"/>
    </row>
    <row r="33" spans="1:17" x14ac:dyDescent="0.25">
      <c r="A33" s="52" t="s">
        <v>173</v>
      </c>
      <c r="B33" s="61" t="s">
        <v>154</v>
      </c>
      <c r="C33" s="11" t="s">
        <v>148</v>
      </c>
      <c r="D33" s="4"/>
      <c r="E33" s="4">
        <v>3.1E-2</v>
      </c>
      <c r="F33" s="4">
        <v>3.3000000000000002E-2</v>
      </c>
      <c r="G33" s="4">
        <v>3.4000000000000002E-2</v>
      </c>
      <c r="H33" s="4">
        <v>2.1000000000000001E-2</v>
      </c>
      <c r="I33" s="19">
        <v>5.7394230000000004</v>
      </c>
      <c r="J33" s="19">
        <v>1.9556948999999999</v>
      </c>
      <c r="K33" s="18">
        <f>H33-E33</f>
        <v>-9.9999999999999985E-3</v>
      </c>
      <c r="L33" s="18">
        <f>I33-F33</f>
        <v>5.706423</v>
      </c>
      <c r="M33" s="18">
        <f>J33-G33</f>
        <v>1.9216948999999999</v>
      </c>
      <c r="N33" s="15">
        <f>K33/E33*100</f>
        <v>-32.258064516129025</v>
      </c>
      <c r="O33" s="15">
        <f>L33/F33*100</f>
        <v>17292.190909090907</v>
      </c>
      <c r="P33" s="15">
        <f>M33/G33*100</f>
        <v>5652.0438235294105</v>
      </c>
      <c r="Q33" s="4"/>
    </row>
    <row r="34" spans="1:17" x14ac:dyDescent="0.25">
      <c r="A34" s="52"/>
      <c r="B34" s="61"/>
      <c r="C34" s="26" t="s">
        <v>167</v>
      </c>
      <c r="D34" s="4"/>
      <c r="E34" s="4"/>
      <c r="F34" s="4"/>
      <c r="G34" s="4"/>
      <c r="H34" s="4"/>
      <c r="I34" s="19">
        <f>I33*2.7762049</f>
        <v>15.933814255772702</v>
      </c>
      <c r="J34" s="19">
        <v>5.3860900000000003</v>
      </c>
      <c r="K34" s="18"/>
      <c r="L34" s="18"/>
      <c r="M34" s="18"/>
      <c r="N34" s="15"/>
      <c r="O34" s="15"/>
      <c r="P34" s="15"/>
      <c r="Q34" s="4"/>
    </row>
    <row r="35" spans="1:17" x14ac:dyDescent="0.25">
      <c r="A35" s="52"/>
      <c r="B35" s="61"/>
      <c r="C35" s="27" t="s">
        <v>144</v>
      </c>
      <c r="D35" s="4"/>
      <c r="E35" s="28"/>
      <c r="F35" s="28"/>
      <c r="G35" s="28"/>
      <c r="H35" s="4"/>
      <c r="I35" s="17"/>
      <c r="J35" s="17"/>
      <c r="K35" s="4"/>
      <c r="L35" s="4"/>
      <c r="M35" s="4"/>
      <c r="N35" s="4"/>
      <c r="O35" s="4"/>
      <c r="P35" s="4"/>
      <c r="Q35" s="4"/>
    </row>
    <row r="36" spans="1:17" x14ac:dyDescent="0.25">
      <c r="A36" s="52"/>
      <c r="B36" s="61"/>
      <c r="C36" s="27" t="s">
        <v>168</v>
      </c>
      <c r="D36" s="4"/>
      <c r="E36" s="15">
        <v>0.09</v>
      </c>
      <c r="F36" s="15">
        <v>0.09</v>
      </c>
      <c r="G36" s="15">
        <v>0.09</v>
      </c>
      <c r="H36" s="15">
        <v>0.09</v>
      </c>
      <c r="I36" s="29">
        <f>I33/I10*100</f>
        <v>6.0296386111068774</v>
      </c>
      <c r="J36" s="29">
        <v>1.707896861658631</v>
      </c>
      <c r="K36" s="18">
        <f t="shared" ref="K36:M37" si="7">H36-E36</f>
        <v>0</v>
      </c>
      <c r="L36" s="18">
        <f t="shared" si="7"/>
        <v>5.9396386111068775</v>
      </c>
      <c r="M36" s="18">
        <f t="shared" si="7"/>
        <v>1.6178968616586309</v>
      </c>
      <c r="N36" s="15">
        <f t="shared" ref="N36:P37" si="8">K36/E36*100</f>
        <v>0</v>
      </c>
      <c r="O36" s="15">
        <f t="shared" si="8"/>
        <v>6599.5984567854193</v>
      </c>
      <c r="P36" s="15">
        <f t="shared" si="8"/>
        <v>1797.6631796207009</v>
      </c>
      <c r="Q36" s="4"/>
    </row>
    <row r="37" spans="1:17" x14ac:dyDescent="0.25">
      <c r="A37" s="52" t="s">
        <v>174</v>
      </c>
      <c r="B37" s="61" t="s">
        <v>156</v>
      </c>
      <c r="C37" s="11" t="s">
        <v>148</v>
      </c>
      <c r="D37" s="4"/>
      <c r="E37" s="18">
        <v>5.4530000000000003</v>
      </c>
      <c r="F37" s="18">
        <v>5.6449999999999996</v>
      </c>
      <c r="G37" s="18">
        <v>5.8470000000000004</v>
      </c>
      <c r="H37" s="15">
        <v>0.36</v>
      </c>
      <c r="I37" s="19">
        <v>6.6574210000000003</v>
      </c>
      <c r="J37" s="19">
        <v>7.6931679500000003</v>
      </c>
      <c r="K37" s="18">
        <f t="shared" si="7"/>
        <v>-5.093</v>
      </c>
      <c r="L37" s="18">
        <f t="shared" si="7"/>
        <v>1.0124210000000007</v>
      </c>
      <c r="M37" s="18">
        <f t="shared" si="7"/>
        <v>1.8461679499999999</v>
      </c>
      <c r="N37" s="15">
        <f t="shared" si="8"/>
        <v>-93.398129470016499</v>
      </c>
      <c r="O37" s="15">
        <f t="shared" si="8"/>
        <v>17.934827280779466</v>
      </c>
      <c r="P37" s="15">
        <f t="shared" si="8"/>
        <v>31.57461860783307</v>
      </c>
      <c r="Q37" s="4"/>
    </row>
    <row r="38" spans="1:17" x14ac:dyDescent="0.25">
      <c r="A38" s="52"/>
      <c r="B38" s="61"/>
      <c r="C38" s="30" t="s">
        <v>167</v>
      </c>
      <c r="D38" s="4"/>
      <c r="E38" s="4"/>
      <c r="F38" s="4"/>
      <c r="G38" s="4"/>
      <c r="H38" s="15"/>
      <c r="I38" s="19">
        <f>I37*2.7762049</f>
        <v>18.482364801562902</v>
      </c>
      <c r="J38" s="19">
        <v>21.9346</v>
      </c>
      <c r="K38" s="4"/>
      <c r="L38" s="4"/>
      <c r="M38" s="4"/>
      <c r="N38" s="4"/>
      <c r="O38" s="4"/>
      <c r="P38" s="4"/>
      <c r="Q38" s="4"/>
    </row>
    <row r="39" spans="1:17" x14ac:dyDescent="0.25">
      <c r="A39" s="52"/>
      <c r="B39" s="61"/>
      <c r="C39" s="31" t="s">
        <v>168</v>
      </c>
      <c r="D39" s="4"/>
      <c r="E39" s="32"/>
      <c r="F39" s="32"/>
      <c r="G39" s="32"/>
      <c r="H39" s="15"/>
      <c r="I39" s="17"/>
      <c r="J39" s="17"/>
      <c r="K39" s="4"/>
      <c r="L39" s="4"/>
      <c r="M39" s="4"/>
      <c r="N39" s="4"/>
      <c r="O39" s="4"/>
      <c r="P39" s="4"/>
      <c r="Q39" s="4"/>
    </row>
    <row r="40" spans="1:17" x14ac:dyDescent="0.25">
      <c r="A40" s="52"/>
      <c r="B40" s="61"/>
      <c r="C40" s="31" t="s">
        <v>168</v>
      </c>
      <c r="D40" s="4"/>
      <c r="E40" s="15">
        <v>15.87</v>
      </c>
      <c r="F40" s="15">
        <v>15.58</v>
      </c>
      <c r="G40" s="15">
        <v>15.29</v>
      </c>
      <c r="H40" s="15">
        <v>0.01</v>
      </c>
      <c r="I40" s="19">
        <v>9.2669999999999995</v>
      </c>
      <c r="J40" s="19">
        <v>6.7183983544763377</v>
      </c>
      <c r="K40" s="18">
        <f>H40-E40</f>
        <v>-15.86</v>
      </c>
      <c r="L40" s="18">
        <f>I40-F40</f>
        <v>-6.3130000000000006</v>
      </c>
      <c r="M40" s="18">
        <f>J40-G40</f>
        <v>-8.5716016455236606</v>
      </c>
      <c r="N40" s="15">
        <f>K40/E40*100</f>
        <v>-99.936988027725278</v>
      </c>
      <c r="O40" s="15">
        <f>L40/F40*100</f>
        <v>-40.519897304236203</v>
      </c>
      <c r="P40" s="15">
        <f>M40/G40*100</f>
        <v>-56.060180807872207</v>
      </c>
      <c r="Q40" s="4"/>
    </row>
    <row r="41" spans="1:17" x14ac:dyDescent="0.25">
      <c r="A41" s="52" t="s">
        <v>175</v>
      </c>
      <c r="B41" s="58" t="s">
        <v>176</v>
      </c>
      <c r="C41" s="33" t="s">
        <v>177</v>
      </c>
      <c r="D41" s="4"/>
      <c r="E41" s="4"/>
      <c r="F41" s="4"/>
      <c r="G41" s="4"/>
      <c r="H41" s="4"/>
      <c r="I41" s="17"/>
      <c r="J41" s="17"/>
      <c r="K41" s="4"/>
      <c r="L41" s="4"/>
      <c r="M41" s="4"/>
      <c r="N41" s="4"/>
      <c r="O41" s="4"/>
      <c r="P41" s="4"/>
      <c r="Q41" s="4"/>
    </row>
    <row r="42" spans="1:17" ht="107.25" customHeight="1" x14ac:dyDescent="0.25">
      <c r="A42" s="52"/>
      <c r="B42" s="58"/>
      <c r="C42" s="33" t="s">
        <v>144</v>
      </c>
      <c r="D42" s="4"/>
      <c r="E42" s="4"/>
      <c r="F42" s="4"/>
      <c r="G42" s="4"/>
      <c r="H42" s="4"/>
      <c r="I42" s="17"/>
      <c r="J42" s="17"/>
      <c r="K42" s="4"/>
      <c r="L42" s="4"/>
      <c r="M42" s="4"/>
      <c r="N42" s="4"/>
      <c r="O42" s="4"/>
      <c r="P42" s="4"/>
      <c r="Q42" s="4"/>
    </row>
    <row r="43" spans="1:17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25">
      <c r="A44" s="59" t="s">
        <v>28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34"/>
      <c r="M44" s="12"/>
      <c r="N44" s="12"/>
      <c r="O44" s="12"/>
      <c r="P44" s="12"/>
      <c r="Q44" s="12"/>
    </row>
    <row r="45" spans="1:17" x14ac:dyDescent="0.25">
      <c r="A45" s="60" t="s">
        <v>29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35"/>
      <c r="N45" s="12"/>
      <c r="O45" s="12"/>
      <c r="P45" s="12"/>
      <c r="Q45" s="12"/>
    </row>
    <row r="48" spans="1:17" x14ac:dyDescent="0.25">
      <c r="A48" s="46" t="s">
        <v>189</v>
      </c>
      <c r="B48" s="46"/>
    </row>
    <row r="49" spans="1:9" x14ac:dyDescent="0.25">
      <c r="A49" s="46" t="s">
        <v>190</v>
      </c>
    </row>
    <row r="50" spans="1:9" x14ac:dyDescent="0.25">
      <c r="A50" s="46" t="s">
        <v>191</v>
      </c>
      <c r="I50" s="46" t="s">
        <v>196</v>
      </c>
    </row>
  </sheetData>
  <mergeCells count="25">
    <mergeCell ref="A1:Q1"/>
    <mergeCell ref="A4:A5"/>
    <mergeCell ref="B4:B5"/>
    <mergeCell ref="C4:C5"/>
    <mergeCell ref="D4:D5"/>
    <mergeCell ref="E4:G4"/>
    <mergeCell ref="H4:J4"/>
    <mergeCell ref="K4:M4"/>
    <mergeCell ref="N4:P4"/>
    <mergeCell ref="A7:A8"/>
    <mergeCell ref="B7:B8"/>
    <mergeCell ref="A21:A24"/>
    <mergeCell ref="B21:B24"/>
    <mergeCell ref="A25:A28"/>
    <mergeCell ref="B25:B28"/>
    <mergeCell ref="A41:A42"/>
    <mergeCell ref="B41:B42"/>
    <mergeCell ref="A44:K44"/>
    <mergeCell ref="A45:K45"/>
    <mergeCell ref="A29:A32"/>
    <mergeCell ref="B29:B32"/>
    <mergeCell ref="A33:A36"/>
    <mergeCell ref="B33:B36"/>
    <mergeCell ref="A37:A40"/>
    <mergeCell ref="B37:B40"/>
  </mergeCells>
  <pageMargins left="0.39370078740157483" right="0.39370078740157483" top="0.39370078740157483" bottom="0.39370078740157483" header="0" footer="0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52"/>
  <sheetViews>
    <sheetView zoomScaleNormal="100" workbookViewId="0">
      <selection activeCell="U33" sqref="U33:U34"/>
    </sheetView>
  </sheetViews>
  <sheetFormatPr defaultRowHeight="15" x14ac:dyDescent="0.25"/>
  <cols>
    <col min="1" max="1" width="6" style="66" customWidth="1"/>
    <col min="2" max="2" width="34.140625" style="66" customWidth="1"/>
    <col min="3" max="3" width="13.7109375" style="66" customWidth="1"/>
    <col min="4" max="4" width="12.5703125" style="66" customWidth="1"/>
    <col min="5" max="5" width="10.5703125" style="66" customWidth="1"/>
    <col min="6" max="6" width="9.140625" style="66"/>
    <col min="7" max="7" width="12.28515625" style="66" customWidth="1"/>
    <col min="8" max="8" width="9.140625" style="66"/>
    <col min="9" max="9" width="11.42578125" style="66" customWidth="1"/>
    <col min="10" max="10" width="9.140625" style="66"/>
    <col min="11" max="11" width="12.5703125" style="66" customWidth="1"/>
    <col min="12" max="12" width="10" style="66" bestFit="1" customWidth="1"/>
    <col min="13" max="13" width="12" style="66" customWidth="1"/>
    <col min="14" max="14" width="12.140625" style="66" customWidth="1"/>
    <col min="15" max="16384" width="9.140625" style="66"/>
  </cols>
  <sheetData>
    <row r="2" spans="1:17" ht="15.75" x14ac:dyDescent="0.25">
      <c r="A2" s="76" t="s">
        <v>198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5" spans="1:17" x14ac:dyDescent="0.25">
      <c r="A5" s="64" t="s">
        <v>20</v>
      </c>
      <c r="B5" s="64" t="s">
        <v>30</v>
      </c>
      <c r="C5" s="64" t="s">
        <v>31</v>
      </c>
      <c r="D5" s="64" t="s">
        <v>32</v>
      </c>
      <c r="E5" s="64" t="s">
        <v>33</v>
      </c>
      <c r="F5" s="64" t="s">
        <v>34</v>
      </c>
      <c r="G5" s="64"/>
      <c r="H5" s="64"/>
      <c r="I5" s="64"/>
      <c r="J5" s="64"/>
      <c r="K5" s="64"/>
      <c r="L5" s="64"/>
      <c r="M5" s="64"/>
      <c r="N5" s="64" t="s">
        <v>35</v>
      </c>
    </row>
    <row r="6" spans="1:17" x14ac:dyDescent="0.25">
      <c r="A6" s="64"/>
      <c r="B6" s="64"/>
      <c r="C6" s="64"/>
      <c r="D6" s="64"/>
      <c r="E6" s="64"/>
      <c r="F6" s="64" t="s">
        <v>16</v>
      </c>
      <c r="G6" s="64"/>
      <c r="H6" s="64"/>
      <c r="I6" s="64"/>
      <c r="J6" s="64" t="s">
        <v>17</v>
      </c>
      <c r="K6" s="64"/>
      <c r="L6" s="64"/>
      <c r="M6" s="64"/>
      <c r="N6" s="64"/>
    </row>
    <row r="7" spans="1:17" ht="45" x14ac:dyDescent="0.25">
      <c r="A7" s="64"/>
      <c r="B7" s="64"/>
      <c r="C7" s="64"/>
      <c r="D7" s="64"/>
      <c r="E7" s="64"/>
      <c r="F7" s="64" t="s">
        <v>36</v>
      </c>
      <c r="G7" s="64"/>
      <c r="H7" s="64" t="s">
        <v>37</v>
      </c>
      <c r="I7" s="50" t="s">
        <v>193</v>
      </c>
      <c r="J7" s="64" t="s">
        <v>36</v>
      </c>
      <c r="K7" s="64"/>
      <c r="L7" s="64" t="s">
        <v>37</v>
      </c>
      <c r="M7" s="50" t="s">
        <v>193</v>
      </c>
      <c r="N7" s="64"/>
    </row>
    <row r="8" spans="1:17" ht="22.5" x14ac:dyDescent="0.25">
      <c r="A8" s="64"/>
      <c r="B8" s="64"/>
      <c r="C8" s="64"/>
      <c r="D8" s="64"/>
      <c r="E8" s="64"/>
      <c r="F8" s="50" t="s">
        <v>40</v>
      </c>
      <c r="G8" s="50" t="s">
        <v>41</v>
      </c>
      <c r="H8" s="64"/>
      <c r="I8" s="50" t="s">
        <v>38</v>
      </c>
      <c r="J8" s="50" t="s">
        <v>40</v>
      </c>
      <c r="K8" s="50" t="s">
        <v>41</v>
      </c>
      <c r="L8" s="64"/>
      <c r="M8" s="50" t="s">
        <v>39</v>
      </c>
      <c r="N8" s="64"/>
    </row>
    <row r="9" spans="1:17" x14ac:dyDescent="0.25">
      <c r="A9" s="50">
        <v>1</v>
      </c>
      <c r="B9" s="50">
        <v>2</v>
      </c>
      <c r="C9" s="50">
        <v>3</v>
      </c>
      <c r="D9" s="50">
        <v>4</v>
      </c>
      <c r="E9" s="50">
        <v>5</v>
      </c>
      <c r="F9" s="50">
        <v>6</v>
      </c>
      <c r="G9" s="50">
        <v>7</v>
      </c>
      <c r="H9" s="50">
        <v>8</v>
      </c>
      <c r="I9" s="50">
        <v>9</v>
      </c>
      <c r="J9" s="50">
        <v>10</v>
      </c>
      <c r="K9" s="50">
        <v>11</v>
      </c>
      <c r="L9" s="50">
        <v>12</v>
      </c>
      <c r="M9" s="50">
        <v>13</v>
      </c>
      <c r="N9" s="50">
        <v>14</v>
      </c>
    </row>
    <row r="10" spans="1:17" x14ac:dyDescent="0.25">
      <c r="A10" s="70" t="s">
        <v>42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</row>
    <row r="11" spans="1:17" s="38" customFormat="1" ht="36" x14ac:dyDescent="0.2">
      <c r="A11" s="73">
        <v>1</v>
      </c>
      <c r="B11" s="74" t="s">
        <v>88</v>
      </c>
      <c r="C11" s="48" t="s">
        <v>136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P11" s="39"/>
      <c r="Q11" s="39"/>
    </row>
    <row r="12" spans="1:17" s="38" customFormat="1" ht="24" x14ac:dyDescent="0.2">
      <c r="A12" s="73" t="s">
        <v>67</v>
      </c>
      <c r="B12" s="74" t="s">
        <v>89</v>
      </c>
      <c r="C12" s="48"/>
      <c r="D12" s="48">
        <v>0</v>
      </c>
      <c r="E12" s="48" t="s">
        <v>87</v>
      </c>
      <c r="F12" s="48" t="s">
        <v>87</v>
      </c>
      <c r="G12" s="48" t="s">
        <v>87</v>
      </c>
      <c r="H12" s="48" t="s">
        <v>87</v>
      </c>
      <c r="I12" s="48" t="s">
        <v>87</v>
      </c>
      <c r="J12" s="48" t="s">
        <v>87</v>
      </c>
      <c r="K12" s="48" t="s">
        <v>87</v>
      </c>
      <c r="L12" s="48" t="s">
        <v>87</v>
      </c>
      <c r="M12" s="48" t="s">
        <v>87</v>
      </c>
      <c r="N12" s="48"/>
      <c r="P12" s="67"/>
      <c r="Q12" s="39"/>
    </row>
    <row r="13" spans="1:17" s="38" customFormat="1" ht="12" x14ac:dyDescent="0.2">
      <c r="A13" s="73" t="s">
        <v>68</v>
      </c>
      <c r="B13" s="74" t="s">
        <v>90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P13" s="39"/>
      <c r="Q13" s="39"/>
    </row>
    <row r="14" spans="1:17" s="38" customFormat="1" ht="24" x14ac:dyDescent="0.2">
      <c r="A14" s="73" t="s">
        <v>91</v>
      </c>
      <c r="B14" s="74" t="s">
        <v>92</v>
      </c>
      <c r="C14" s="48"/>
      <c r="D14" s="48">
        <v>0</v>
      </c>
      <c r="E14" s="48">
        <v>100</v>
      </c>
      <c r="F14" s="48" t="s">
        <v>87</v>
      </c>
      <c r="G14" s="48" t="s">
        <v>87</v>
      </c>
      <c r="H14" s="48" t="s">
        <v>87</v>
      </c>
      <c r="I14" s="48" t="s">
        <v>87</v>
      </c>
      <c r="J14" s="48" t="s">
        <v>87</v>
      </c>
      <c r="K14" s="48" t="s">
        <v>87</v>
      </c>
      <c r="L14" s="48" t="s">
        <v>87</v>
      </c>
      <c r="M14" s="48" t="s">
        <v>87</v>
      </c>
      <c r="N14" s="48"/>
      <c r="P14" s="67"/>
      <c r="Q14" s="39"/>
    </row>
    <row r="15" spans="1:17" s="38" customFormat="1" ht="12" x14ac:dyDescent="0.2">
      <c r="A15" s="73" t="s">
        <v>69</v>
      </c>
      <c r="B15" s="74" t="s">
        <v>94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P15" s="39"/>
      <c r="Q15" s="39"/>
    </row>
    <row r="16" spans="1:17" s="38" customFormat="1" ht="24" x14ac:dyDescent="0.2">
      <c r="A16" s="73" t="s">
        <v>95</v>
      </c>
      <c r="B16" s="74" t="s">
        <v>96</v>
      </c>
      <c r="C16" s="7"/>
      <c r="D16" s="48">
        <v>0</v>
      </c>
      <c r="E16" s="48">
        <v>100</v>
      </c>
      <c r="F16" s="48" t="s">
        <v>87</v>
      </c>
      <c r="G16" s="48" t="s">
        <v>87</v>
      </c>
      <c r="H16" s="48" t="s">
        <v>87</v>
      </c>
      <c r="I16" s="48" t="s">
        <v>87</v>
      </c>
      <c r="J16" s="48" t="s">
        <v>87</v>
      </c>
      <c r="K16" s="48" t="s">
        <v>87</v>
      </c>
      <c r="L16" s="48" t="s">
        <v>87</v>
      </c>
      <c r="M16" s="48" t="s">
        <v>87</v>
      </c>
      <c r="N16" s="7"/>
      <c r="P16" s="39"/>
      <c r="Q16" s="39"/>
    </row>
    <row r="17" spans="1:14" s="38" customFormat="1" ht="48" x14ac:dyDescent="0.2">
      <c r="A17" s="73" t="s">
        <v>70</v>
      </c>
      <c r="B17" s="74" t="s">
        <v>97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s="38" customFormat="1" ht="12" x14ac:dyDescent="0.2">
      <c r="A18" s="73" t="s">
        <v>98</v>
      </c>
      <c r="B18" s="74" t="s">
        <v>99</v>
      </c>
      <c r="C18" s="7"/>
      <c r="D18" s="7">
        <v>0</v>
      </c>
      <c r="E18" s="8">
        <v>100</v>
      </c>
      <c r="F18" s="37">
        <v>1.4E-2</v>
      </c>
      <c r="G18" s="8" t="s">
        <v>134</v>
      </c>
      <c r="H18" s="8">
        <f>I18/F18</f>
        <v>1.1428571428571428</v>
      </c>
      <c r="I18" s="37">
        <v>1.6E-2</v>
      </c>
      <c r="J18" s="37">
        <v>1.4E-2</v>
      </c>
      <c r="K18" s="8" t="s">
        <v>134</v>
      </c>
      <c r="L18" s="37">
        <v>4.6241098000000003</v>
      </c>
      <c r="M18" s="37">
        <f>J18*L18</f>
        <v>6.47375372E-2</v>
      </c>
      <c r="N18" s="8"/>
    </row>
    <row r="19" spans="1:14" s="38" customFormat="1" ht="24" hidden="1" x14ac:dyDescent="0.2">
      <c r="A19" s="73" t="s">
        <v>100</v>
      </c>
      <c r="B19" s="74" t="s">
        <v>101</v>
      </c>
      <c r="C19" s="7"/>
      <c r="D19" s="7"/>
      <c r="E19" s="8"/>
      <c r="F19" s="37"/>
      <c r="G19" s="8"/>
      <c r="H19" s="37"/>
      <c r="I19" s="37"/>
      <c r="J19" s="37"/>
      <c r="K19" s="8"/>
      <c r="L19" s="37"/>
      <c r="M19" s="37">
        <f t="shared" ref="M19:M22" si="0">J19*L19</f>
        <v>0</v>
      </c>
      <c r="N19" s="8"/>
    </row>
    <row r="20" spans="1:14" s="38" customFormat="1" ht="12" hidden="1" x14ac:dyDescent="0.2">
      <c r="A20" s="73" t="s">
        <v>102</v>
      </c>
      <c r="B20" s="74" t="s">
        <v>103</v>
      </c>
      <c r="C20" s="7"/>
      <c r="D20" s="7"/>
      <c r="E20" s="8"/>
      <c r="F20" s="37"/>
      <c r="G20" s="8"/>
      <c r="H20" s="37"/>
      <c r="I20" s="37"/>
      <c r="J20" s="37"/>
      <c r="K20" s="8"/>
      <c r="L20" s="37"/>
      <c r="M20" s="37">
        <f t="shared" si="0"/>
        <v>0</v>
      </c>
      <c r="N20" s="8"/>
    </row>
    <row r="21" spans="1:14" s="38" customFormat="1" ht="72" hidden="1" x14ac:dyDescent="0.2">
      <c r="A21" s="73">
        <v>2</v>
      </c>
      <c r="B21" s="74" t="s">
        <v>104</v>
      </c>
      <c r="C21" s="7"/>
      <c r="D21" s="7"/>
      <c r="E21" s="8"/>
      <c r="F21" s="37"/>
      <c r="G21" s="8"/>
      <c r="H21" s="37"/>
      <c r="I21" s="37"/>
      <c r="J21" s="37"/>
      <c r="K21" s="8"/>
      <c r="L21" s="37"/>
      <c r="M21" s="37">
        <f t="shared" si="0"/>
        <v>0</v>
      </c>
      <c r="N21" s="8"/>
    </row>
    <row r="22" spans="1:14" s="38" customFormat="1" ht="12" hidden="1" x14ac:dyDescent="0.2">
      <c r="A22" s="73" t="s">
        <v>71</v>
      </c>
      <c r="B22" s="74" t="s">
        <v>103</v>
      </c>
      <c r="C22" s="7"/>
      <c r="D22" s="7"/>
      <c r="E22" s="8"/>
      <c r="F22" s="37"/>
      <c r="G22" s="8"/>
      <c r="H22" s="37"/>
      <c r="I22" s="37"/>
      <c r="J22" s="37"/>
      <c r="K22" s="8"/>
      <c r="L22" s="37"/>
      <c r="M22" s="37">
        <f t="shared" si="0"/>
        <v>0</v>
      </c>
      <c r="N22" s="8"/>
    </row>
    <row r="23" spans="1:14" s="38" customFormat="1" ht="36" x14ac:dyDescent="0.2">
      <c r="A23" s="73">
        <v>3</v>
      </c>
      <c r="B23" s="74" t="s">
        <v>105</v>
      </c>
      <c r="C23" s="7"/>
      <c r="D23" s="7"/>
      <c r="E23" s="8"/>
      <c r="F23" s="37"/>
      <c r="G23" s="8"/>
      <c r="H23" s="37"/>
      <c r="I23" s="37"/>
      <c r="J23" s="37"/>
      <c r="K23" s="8"/>
      <c r="L23" s="37"/>
      <c r="M23" s="37"/>
      <c r="N23" s="8"/>
    </row>
    <row r="24" spans="1:14" s="38" customFormat="1" ht="24" x14ac:dyDescent="0.2">
      <c r="A24" s="75" t="s">
        <v>106</v>
      </c>
      <c r="B24" s="74" t="s">
        <v>107</v>
      </c>
      <c r="C24" s="7"/>
      <c r="D24" s="7">
        <v>0</v>
      </c>
      <c r="E24" s="8">
        <v>100</v>
      </c>
      <c r="F24" s="37">
        <v>0</v>
      </c>
      <c r="G24" s="8" t="s">
        <v>134</v>
      </c>
      <c r="H24" s="8">
        <v>0</v>
      </c>
      <c r="I24" s="37">
        <f>F24*H24</f>
        <v>0</v>
      </c>
      <c r="J24" s="37">
        <v>1.7000000000000001E-2</v>
      </c>
      <c r="K24" s="8" t="s">
        <v>134</v>
      </c>
      <c r="L24" s="37">
        <v>4.6241098000000003</v>
      </c>
      <c r="M24" s="37">
        <f>J24*L24</f>
        <v>7.8609866600000008E-2</v>
      </c>
      <c r="N24" s="8"/>
    </row>
    <row r="25" spans="1:14" s="38" customFormat="1" ht="36" hidden="1" x14ac:dyDescent="0.2">
      <c r="A25" s="73">
        <v>4</v>
      </c>
      <c r="B25" s="74" t="s">
        <v>108</v>
      </c>
      <c r="C25" s="7"/>
      <c r="D25" s="7"/>
      <c r="E25" s="8"/>
      <c r="F25" s="8"/>
      <c r="G25" s="8"/>
      <c r="H25" s="8"/>
      <c r="I25" s="8"/>
      <c r="J25" s="8"/>
      <c r="K25" s="8"/>
      <c r="L25" s="37"/>
      <c r="M25" s="37">
        <f t="shared" ref="M25:M28" si="1">J25*L25</f>
        <v>0</v>
      </c>
      <c r="N25" s="8"/>
    </row>
    <row r="26" spans="1:14" s="38" customFormat="1" ht="12" hidden="1" x14ac:dyDescent="0.2">
      <c r="A26" s="73" t="s">
        <v>79</v>
      </c>
      <c r="B26" s="74" t="s">
        <v>103</v>
      </c>
      <c r="C26" s="7"/>
      <c r="D26" s="7"/>
      <c r="E26" s="8"/>
      <c r="F26" s="8"/>
      <c r="G26" s="8"/>
      <c r="H26" s="8"/>
      <c r="I26" s="8"/>
      <c r="J26" s="8"/>
      <c r="K26" s="8"/>
      <c r="L26" s="37"/>
      <c r="M26" s="37">
        <f t="shared" si="1"/>
        <v>0</v>
      </c>
      <c r="N26" s="8"/>
    </row>
    <row r="27" spans="1:14" s="38" customFormat="1" ht="24" hidden="1" x14ac:dyDescent="0.2">
      <c r="A27" s="73">
        <v>5</v>
      </c>
      <c r="B27" s="74" t="s">
        <v>109</v>
      </c>
      <c r="C27" s="7"/>
      <c r="D27" s="7"/>
      <c r="E27" s="8"/>
      <c r="F27" s="8"/>
      <c r="G27" s="8"/>
      <c r="H27" s="8"/>
      <c r="I27" s="8"/>
      <c r="J27" s="8"/>
      <c r="K27" s="8"/>
      <c r="L27" s="37"/>
      <c r="M27" s="37">
        <f t="shared" si="1"/>
        <v>0</v>
      </c>
      <c r="N27" s="8"/>
    </row>
    <row r="28" spans="1:14" s="38" customFormat="1" ht="12" hidden="1" x14ac:dyDescent="0.2">
      <c r="A28" s="73" t="s">
        <v>83</v>
      </c>
      <c r="B28" s="74" t="s">
        <v>103</v>
      </c>
      <c r="C28" s="7"/>
      <c r="D28" s="7"/>
      <c r="E28" s="8"/>
      <c r="F28" s="8"/>
      <c r="G28" s="8"/>
      <c r="H28" s="8"/>
      <c r="I28" s="8"/>
      <c r="J28" s="8"/>
      <c r="K28" s="8"/>
      <c r="L28" s="37"/>
      <c r="M28" s="37">
        <f t="shared" si="1"/>
        <v>0</v>
      </c>
      <c r="N28" s="8"/>
    </row>
    <row r="29" spans="1:14" s="38" customFormat="1" ht="36" x14ac:dyDescent="0.2">
      <c r="A29" s="73">
        <v>6</v>
      </c>
      <c r="B29" s="74" t="s">
        <v>110</v>
      </c>
      <c r="C29" s="7"/>
      <c r="D29" s="7"/>
      <c r="E29" s="8"/>
      <c r="F29" s="8"/>
      <c r="G29" s="8"/>
      <c r="H29" s="8"/>
      <c r="I29" s="8"/>
      <c r="J29" s="8"/>
      <c r="K29" s="8"/>
      <c r="L29" s="37"/>
      <c r="M29" s="37"/>
      <c r="N29" s="8"/>
    </row>
    <row r="30" spans="1:14" s="38" customFormat="1" ht="24" x14ac:dyDescent="0.2">
      <c r="A30" s="73" t="s">
        <v>111</v>
      </c>
      <c r="B30" s="74" t="s">
        <v>132</v>
      </c>
      <c r="C30" s="48" t="s">
        <v>135</v>
      </c>
      <c r="D30" s="8"/>
      <c r="E30" s="8"/>
      <c r="F30" s="8"/>
      <c r="G30" s="8"/>
      <c r="H30" s="8"/>
      <c r="I30" s="8"/>
      <c r="J30" s="8"/>
      <c r="K30" s="8"/>
      <c r="L30" s="37"/>
      <c r="M30" s="37"/>
      <c r="N30" s="8"/>
    </row>
    <row r="31" spans="1:14" s="38" customFormat="1" ht="24" x14ac:dyDescent="0.2">
      <c r="A31" s="73" t="s">
        <v>112</v>
      </c>
      <c r="B31" s="74" t="s">
        <v>133</v>
      </c>
      <c r="C31" s="48" t="s">
        <v>135</v>
      </c>
      <c r="D31" s="9">
        <v>58072.54</v>
      </c>
      <c r="E31" s="40">
        <v>100</v>
      </c>
      <c r="F31" s="8">
        <v>0</v>
      </c>
      <c r="G31" s="8" t="s">
        <v>134</v>
      </c>
      <c r="H31" s="8">
        <v>0</v>
      </c>
      <c r="I31" s="9">
        <f>F31*H31</f>
        <v>0</v>
      </c>
      <c r="J31" s="8">
        <v>1.6500000000000001E-2</v>
      </c>
      <c r="K31" s="8" t="s">
        <v>134</v>
      </c>
      <c r="L31" s="37">
        <v>4.6241098000000003</v>
      </c>
      <c r="M31" s="37">
        <f>J31*L31</f>
        <v>7.6297811700000009E-2</v>
      </c>
      <c r="N31" s="8"/>
    </row>
    <row r="32" spans="1:14" s="38" customFormat="1" ht="24" x14ac:dyDescent="0.2">
      <c r="A32" s="73" t="s">
        <v>113</v>
      </c>
      <c r="B32" s="74" t="s">
        <v>114</v>
      </c>
      <c r="C32" s="48" t="s">
        <v>135</v>
      </c>
      <c r="D32" s="9">
        <f>4079.16625*4</f>
        <v>16316.665000000001</v>
      </c>
      <c r="E32" s="40">
        <v>100</v>
      </c>
      <c r="F32" s="8">
        <v>0</v>
      </c>
      <c r="G32" s="8" t="s">
        <v>134</v>
      </c>
      <c r="H32" s="8">
        <v>0</v>
      </c>
      <c r="I32" s="9">
        <f t="shared" ref="I32:I34" si="2">F32*H32</f>
        <v>0</v>
      </c>
      <c r="J32" s="9">
        <v>0</v>
      </c>
      <c r="K32" s="8" t="s">
        <v>134</v>
      </c>
      <c r="L32" s="37">
        <v>0</v>
      </c>
      <c r="M32" s="8">
        <v>0</v>
      </c>
      <c r="N32" s="8"/>
    </row>
    <row r="33" spans="1:14" s="38" customFormat="1" ht="36" x14ac:dyDescent="0.2">
      <c r="A33" s="73" t="s">
        <v>115</v>
      </c>
      <c r="B33" s="74" t="s">
        <v>116</v>
      </c>
      <c r="C33" s="48" t="s">
        <v>135</v>
      </c>
      <c r="D33" s="9">
        <v>147702.41999999995</v>
      </c>
      <c r="E33" s="40">
        <v>100</v>
      </c>
      <c r="F33" s="8">
        <v>0</v>
      </c>
      <c r="G33" s="8" t="s">
        <v>134</v>
      </c>
      <c r="H33" s="8">
        <v>0</v>
      </c>
      <c r="I33" s="9">
        <f t="shared" si="2"/>
        <v>0</v>
      </c>
      <c r="J33" s="8">
        <v>0</v>
      </c>
      <c r="K33" s="8" t="s">
        <v>134</v>
      </c>
      <c r="L33" s="37">
        <v>0</v>
      </c>
      <c r="M33" s="8">
        <v>0</v>
      </c>
      <c r="N33" s="8"/>
    </row>
    <row r="34" spans="1:14" s="38" customFormat="1" ht="24" x14ac:dyDescent="0.2">
      <c r="A34" s="73" t="s">
        <v>117</v>
      </c>
      <c r="B34" s="74" t="s">
        <v>118</v>
      </c>
      <c r="C34" s="48" t="s">
        <v>135</v>
      </c>
      <c r="D34" s="9">
        <v>60000</v>
      </c>
      <c r="E34" s="40">
        <v>100</v>
      </c>
      <c r="F34" s="8">
        <v>0</v>
      </c>
      <c r="G34" s="8" t="s">
        <v>134</v>
      </c>
      <c r="H34" s="8">
        <v>0</v>
      </c>
      <c r="I34" s="9">
        <f t="shared" si="2"/>
        <v>0</v>
      </c>
      <c r="J34" s="8">
        <v>0</v>
      </c>
      <c r="K34" s="8" t="s">
        <v>134</v>
      </c>
      <c r="L34" s="37">
        <v>0</v>
      </c>
      <c r="M34" s="8">
        <v>0</v>
      </c>
      <c r="N34" s="8"/>
    </row>
    <row r="35" spans="1:14" s="38" customFormat="1" ht="60" x14ac:dyDescent="0.2">
      <c r="A35" s="73">
        <v>7</v>
      </c>
      <c r="B35" s="74" t="s">
        <v>119</v>
      </c>
      <c r="C35" s="8"/>
      <c r="D35" s="8"/>
      <c r="E35" s="8"/>
      <c r="F35" s="8"/>
      <c r="G35" s="8"/>
      <c r="H35" s="9"/>
      <c r="I35" s="9"/>
      <c r="J35" s="8"/>
      <c r="K35" s="8"/>
      <c r="L35" s="37"/>
      <c r="M35" s="9"/>
      <c r="N35" s="8"/>
    </row>
    <row r="36" spans="1:14" s="38" customFormat="1" ht="48" x14ac:dyDescent="0.2">
      <c r="A36" s="73" t="s">
        <v>120</v>
      </c>
      <c r="B36" s="74" t="s">
        <v>121</v>
      </c>
      <c r="C36" s="8"/>
      <c r="D36" s="8"/>
      <c r="E36" s="8"/>
      <c r="F36" s="8">
        <v>0</v>
      </c>
      <c r="G36" s="8" t="s">
        <v>93</v>
      </c>
      <c r="H36" s="9">
        <v>0</v>
      </c>
      <c r="I36" s="9">
        <f>F36*H36</f>
        <v>0</v>
      </c>
      <c r="J36" s="8">
        <v>0</v>
      </c>
      <c r="K36" s="8" t="s">
        <v>134</v>
      </c>
      <c r="L36" s="37">
        <v>0</v>
      </c>
      <c r="M36" s="9">
        <v>0</v>
      </c>
      <c r="N36" s="8"/>
    </row>
    <row r="37" spans="1:14" s="38" customFormat="1" ht="42.75" customHeight="1" x14ac:dyDescent="0.2">
      <c r="A37" s="73" t="s">
        <v>122</v>
      </c>
      <c r="B37" s="74" t="s">
        <v>123</v>
      </c>
      <c r="C37" s="8"/>
      <c r="D37" s="8"/>
      <c r="E37" s="8"/>
      <c r="F37" s="8">
        <v>0</v>
      </c>
      <c r="G37" s="8" t="s">
        <v>134</v>
      </c>
      <c r="H37" s="9">
        <v>0</v>
      </c>
      <c r="I37" s="9">
        <f>F37*H37</f>
        <v>0</v>
      </c>
      <c r="J37" s="37">
        <f>M37/L37</f>
        <v>1.6726505932017444</v>
      </c>
      <c r="K37" s="8" t="s">
        <v>134</v>
      </c>
      <c r="L37" s="37">
        <v>4.6241098000000003</v>
      </c>
      <c r="M37" s="9">
        <v>7.7345199999999998</v>
      </c>
      <c r="N37" s="8"/>
    </row>
    <row r="38" spans="1:14" s="38" customFormat="1" ht="42.75" hidden="1" customHeight="1" x14ac:dyDescent="0.2">
      <c r="A38" s="72" t="s">
        <v>188</v>
      </c>
      <c r="B38" s="48" t="s">
        <v>124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s="38" customFormat="1" ht="42.75" hidden="1" customHeight="1" x14ac:dyDescent="0.2">
      <c r="A39" s="71" t="s">
        <v>125</v>
      </c>
      <c r="B39" s="48" t="s">
        <v>103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s="38" customFormat="1" ht="42.75" hidden="1" customHeight="1" x14ac:dyDescent="0.2">
      <c r="A40" s="71">
        <v>9</v>
      </c>
      <c r="B40" s="48" t="s">
        <v>126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s="38" customFormat="1" ht="42.75" hidden="1" customHeight="1" x14ac:dyDescent="0.2">
      <c r="A41" s="71" t="s">
        <v>127</v>
      </c>
      <c r="B41" s="48" t="s">
        <v>103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s="38" customFormat="1" ht="22.5" hidden="1" customHeight="1" x14ac:dyDescent="0.2">
      <c r="A42" s="71" t="s">
        <v>128</v>
      </c>
      <c r="B42" s="48" t="s">
        <v>129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s="38" customFormat="1" ht="23.25" hidden="1" customHeight="1" x14ac:dyDescent="0.2">
      <c r="A43" s="71" t="s">
        <v>130</v>
      </c>
      <c r="B43" s="48" t="s">
        <v>103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s="38" customFormat="1" ht="24" x14ac:dyDescent="0.2">
      <c r="A44" s="48"/>
      <c r="B44" s="48" t="s">
        <v>43</v>
      </c>
      <c r="C44" s="8"/>
      <c r="D44" s="9">
        <f>SUM(D31:D43)</f>
        <v>282091.62499999994</v>
      </c>
      <c r="E44" s="8"/>
      <c r="F44" s="37">
        <f>SUM(F18:F43)</f>
        <v>1.4E-2</v>
      </c>
      <c r="G44" s="8"/>
      <c r="H44" s="8"/>
      <c r="I44" s="37">
        <f>SUM(I18:I43)</f>
        <v>1.6E-2</v>
      </c>
      <c r="J44" s="37">
        <f>SUM(J18:J43)</f>
        <v>1.7201505932017445</v>
      </c>
      <c r="K44" s="8">
        <f t="shared" ref="K44" si="3">SUM(K31:K43)</f>
        <v>0</v>
      </c>
      <c r="L44" s="8"/>
      <c r="M44" s="9">
        <f>SUM(M10:M43)</f>
        <v>7.9541652154999998</v>
      </c>
      <c r="N44" s="8"/>
    </row>
    <row r="46" spans="1:14" ht="35.25" customHeight="1" x14ac:dyDescent="0.25">
      <c r="A46" s="68" t="s">
        <v>44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</row>
    <row r="47" spans="1:14" ht="18.75" x14ac:dyDescent="0.25">
      <c r="A47" s="69" t="s">
        <v>45</v>
      </c>
    </row>
    <row r="48" spans="1:14" x14ac:dyDescent="0.25">
      <c r="A48" s="69" t="s">
        <v>46</v>
      </c>
    </row>
    <row r="50" spans="1:10" x14ac:dyDescent="0.25">
      <c r="A50" s="49" t="s">
        <v>189</v>
      </c>
      <c r="B50" s="49"/>
      <c r="C50" s="49"/>
      <c r="D50" s="49"/>
      <c r="E50" s="49"/>
      <c r="F50" s="49"/>
      <c r="G50" s="49"/>
      <c r="H50" s="49"/>
      <c r="I50" s="49"/>
      <c r="J50" s="49"/>
    </row>
    <row r="51" spans="1:10" x14ac:dyDescent="0.25">
      <c r="A51" s="49" t="s">
        <v>190</v>
      </c>
      <c r="B51" s="49"/>
      <c r="C51" s="49"/>
      <c r="D51" s="49"/>
      <c r="E51" s="49"/>
      <c r="F51" s="49"/>
      <c r="G51" s="49"/>
      <c r="H51" s="49"/>
      <c r="I51" s="49"/>
      <c r="J51" s="49"/>
    </row>
    <row r="52" spans="1:10" x14ac:dyDescent="0.25">
      <c r="A52" s="49" t="s">
        <v>191</v>
      </c>
      <c r="B52" s="49"/>
      <c r="C52" s="49"/>
      <c r="D52" s="49"/>
      <c r="E52" s="49"/>
      <c r="F52" s="49"/>
      <c r="G52" s="49"/>
      <c r="H52" s="49"/>
      <c r="I52" s="49" t="s">
        <v>195</v>
      </c>
      <c r="J52" s="49"/>
    </row>
  </sheetData>
  <mergeCells count="16">
    <mergeCell ref="A46:N46"/>
    <mergeCell ref="A2:N2"/>
    <mergeCell ref="A10:N10"/>
    <mergeCell ref="A5:A8"/>
    <mergeCell ref="B5:B8"/>
    <mergeCell ref="C5:C8"/>
    <mergeCell ref="D5:D8"/>
    <mergeCell ref="E5:E8"/>
    <mergeCell ref="N5:N8"/>
    <mergeCell ref="F6:I6"/>
    <mergeCell ref="J6:M6"/>
    <mergeCell ref="F7:G7"/>
    <mergeCell ref="H7:H8"/>
    <mergeCell ref="J7:K7"/>
    <mergeCell ref="L7:L8"/>
    <mergeCell ref="F5:M5"/>
  </mergeCells>
  <hyperlinks>
    <hyperlink ref="A48" location="Par957" tooltip="Примечания &lt;***&gt;" display="Par957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4" fitToHeight="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L35"/>
  <sheetViews>
    <sheetView workbookViewId="0">
      <selection activeCell="I40" sqref="I40"/>
    </sheetView>
  </sheetViews>
  <sheetFormatPr defaultRowHeight="15" x14ac:dyDescent="0.25"/>
  <cols>
    <col min="1" max="1" width="6.7109375" style="49" customWidth="1"/>
    <col min="2" max="2" width="19.42578125" style="49" customWidth="1"/>
    <col min="3" max="3" width="11.42578125" style="49" customWidth="1"/>
    <col min="4" max="4" width="9.140625" style="49"/>
    <col min="5" max="5" width="10.5703125" style="49" customWidth="1"/>
    <col min="6" max="6" width="9.140625" style="49"/>
    <col min="7" max="7" width="11.42578125" style="49" customWidth="1"/>
    <col min="8" max="8" width="11.140625" style="49" customWidth="1"/>
    <col min="9" max="11" width="9.140625" style="49"/>
    <col min="12" max="12" width="19.28515625" style="49" customWidth="1"/>
    <col min="13" max="16384" width="9.140625" style="49"/>
  </cols>
  <sheetData>
    <row r="2" spans="1:12" ht="15.75" x14ac:dyDescent="0.25">
      <c r="A2" s="77" t="s">
        <v>199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5" spans="1:12" ht="33.75" x14ac:dyDescent="0.25">
      <c r="A5" s="64" t="s">
        <v>20</v>
      </c>
      <c r="B5" s="64" t="s">
        <v>47</v>
      </c>
      <c r="C5" s="64" t="s">
        <v>48</v>
      </c>
      <c r="D5" s="64" t="s">
        <v>49</v>
      </c>
      <c r="E5" s="64" t="s">
        <v>50</v>
      </c>
      <c r="F5" s="64" t="s">
        <v>51</v>
      </c>
      <c r="G5" s="64" t="s">
        <v>52</v>
      </c>
      <c r="H5" s="50" t="s">
        <v>53</v>
      </c>
      <c r="I5" s="64" t="s">
        <v>54</v>
      </c>
      <c r="J5" s="64"/>
      <c r="K5" s="50" t="s">
        <v>55</v>
      </c>
      <c r="L5" s="50" t="s">
        <v>56</v>
      </c>
    </row>
    <row r="6" spans="1:12" ht="36.75" customHeight="1" x14ac:dyDescent="0.25">
      <c r="A6" s="64"/>
      <c r="B6" s="64"/>
      <c r="C6" s="64"/>
      <c r="D6" s="64"/>
      <c r="E6" s="64"/>
      <c r="F6" s="64"/>
      <c r="G6" s="64"/>
      <c r="H6" s="50" t="s">
        <v>17</v>
      </c>
      <c r="I6" s="50" t="s">
        <v>16</v>
      </c>
      <c r="J6" s="50" t="s">
        <v>17</v>
      </c>
      <c r="K6" s="50" t="s">
        <v>57</v>
      </c>
      <c r="L6" s="50"/>
    </row>
    <row r="7" spans="1:12" x14ac:dyDescent="0.25">
      <c r="A7" s="50">
        <v>1</v>
      </c>
      <c r="B7" s="65" t="s">
        <v>58</v>
      </c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2" ht="22.5" x14ac:dyDescent="0.25">
      <c r="A8" s="6" t="s">
        <v>67</v>
      </c>
      <c r="B8" s="51" t="s">
        <v>59</v>
      </c>
      <c r="C8" s="50" t="s">
        <v>87</v>
      </c>
      <c r="D8" s="50" t="s">
        <v>87</v>
      </c>
      <c r="E8" s="50" t="s">
        <v>87</v>
      </c>
      <c r="F8" s="50" t="s">
        <v>87</v>
      </c>
      <c r="G8" s="50" t="s">
        <v>87</v>
      </c>
      <c r="H8" s="50" t="s">
        <v>87</v>
      </c>
      <c r="I8" s="50" t="s">
        <v>87</v>
      </c>
      <c r="J8" s="50" t="s">
        <v>87</v>
      </c>
      <c r="K8" s="50" t="s">
        <v>87</v>
      </c>
      <c r="L8" s="50" t="s">
        <v>87</v>
      </c>
    </row>
    <row r="9" spans="1:12" x14ac:dyDescent="0.25">
      <c r="A9" s="6" t="s">
        <v>68</v>
      </c>
      <c r="B9" s="51" t="s">
        <v>60</v>
      </c>
      <c r="C9" s="50">
        <v>18</v>
      </c>
      <c r="D9" s="50">
        <v>0</v>
      </c>
      <c r="E9" s="50">
        <v>100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</row>
    <row r="10" spans="1:12" x14ac:dyDescent="0.25">
      <c r="A10" s="6" t="s">
        <v>69</v>
      </c>
      <c r="B10" s="51" t="s">
        <v>61</v>
      </c>
      <c r="C10" s="50" t="s">
        <v>87</v>
      </c>
      <c r="D10" s="50" t="s">
        <v>87</v>
      </c>
      <c r="E10" s="50" t="s">
        <v>87</v>
      </c>
      <c r="F10" s="50" t="s">
        <v>87</v>
      </c>
      <c r="G10" s="50" t="s">
        <v>87</v>
      </c>
      <c r="H10" s="50" t="s">
        <v>87</v>
      </c>
      <c r="I10" s="50" t="s">
        <v>87</v>
      </c>
      <c r="J10" s="50" t="s">
        <v>87</v>
      </c>
      <c r="K10" s="50" t="s">
        <v>87</v>
      </c>
      <c r="L10" s="50" t="s">
        <v>87</v>
      </c>
    </row>
    <row r="11" spans="1:12" ht="33.75" x14ac:dyDescent="0.25">
      <c r="A11" s="6" t="s">
        <v>70</v>
      </c>
      <c r="B11" s="51" t="s">
        <v>62</v>
      </c>
      <c r="C11" s="5">
        <v>1011</v>
      </c>
      <c r="D11" s="50">
        <v>0</v>
      </c>
      <c r="E11" s="50">
        <v>100</v>
      </c>
      <c r="F11" s="50">
        <v>0</v>
      </c>
      <c r="G11" s="50">
        <v>0</v>
      </c>
      <c r="H11" s="50">
        <v>8</v>
      </c>
      <c r="I11" s="5">
        <v>100</v>
      </c>
      <c r="J11" s="50">
        <v>58.072539999999996</v>
      </c>
      <c r="K11" s="50">
        <f>J11-I11</f>
        <v>-41.927460000000004</v>
      </c>
      <c r="L11" s="50" t="s">
        <v>187</v>
      </c>
    </row>
    <row r="12" spans="1:12" hidden="1" x14ac:dyDescent="0.25">
      <c r="A12" s="1">
        <v>2</v>
      </c>
      <c r="B12" s="65" t="s">
        <v>63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12" ht="22.5" hidden="1" x14ac:dyDescent="0.25">
      <c r="A13" s="2" t="s">
        <v>71</v>
      </c>
      <c r="B13" s="51" t="s">
        <v>59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</row>
    <row r="14" spans="1:12" hidden="1" x14ac:dyDescent="0.25">
      <c r="A14" s="2" t="s">
        <v>72</v>
      </c>
      <c r="B14" s="51" t="s">
        <v>60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</row>
    <row r="15" spans="1:12" hidden="1" x14ac:dyDescent="0.25">
      <c r="A15" s="2" t="s">
        <v>73</v>
      </c>
      <c r="B15" s="51" t="s">
        <v>61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</row>
    <row r="16" spans="1:12" hidden="1" x14ac:dyDescent="0.25">
      <c r="A16" s="2" t="s">
        <v>74</v>
      </c>
      <c r="B16" s="51" t="s">
        <v>62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</row>
    <row r="17" spans="1:12" hidden="1" x14ac:dyDescent="0.25">
      <c r="A17" s="2">
        <v>3</v>
      </c>
      <c r="B17" s="65" t="s">
        <v>64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</row>
    <row r="18" spans="1:12" ht="22.5" hidden="1" x14ac:dyDescent="0.25">
      <c r="A18" s="2" t="s">
        <v>75</v>
      </c>
      <c r="B18" s="51" t="s">
        <v>59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1:12" hidden="1" x14ac:dyDescent="0.25">
      <c r="A19" s="2" t="s">
        <v>76</v>
      </c>
      <c r="B19" s="51" t="s">
        <v>60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</row>
    <row r="20" spans="1:12" hidden="1" x14ac:dyDescent="0.25">
      <c r="A20" s="2" t="s">
        <v>77</v>
      </c>
      <c r="B20" s="51" t="s">
        <v>61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</row>
    <row r="21" spans="1:12" hidden="1" x14ac:dyDescent="0.25">
      <c r="A21" s="2" t="s">
        <v>78</v>
      </c>
      <c r="B21" s="51" t="s">
        <v>62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12" hidden="1" x14ac:dyDescent="0.25">
      <c r="A22" s="2">
        <v>4</v>
      </c>
      <c r="B22" s="65" t="s">
        <v>65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</row>
    <row r="23" spans="1:12" ht="22.5" hidden="1" x14ac:dyDescent="0.25">
      <c r="A23" s="2" t="s">
        <v>79</v>
      </c>
      <c r="B23" s="51" t="s">
        <v>59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</row>
    <row r="24" spans="1:12" hidden="1" x14ac:dyDescent="0.25">
      <c r="A24" s="2" t="s">
        <v>80</v>
      </c>
      <c r="B24" s="51" t="s">
        <v>60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</row>
    <row r="25" spans="1:12" hidden="1" x14ac:dyDescent="0.25">
      <c r="A25" s="2" t="s">
        <v>81</v>
      </c>
      <c r="B25" s="51" t="s">
        <v>61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</row>
    <row r="26" spans="1:12" hidden="1" x14ac:dyDescent="0.25">
      <c r="A26" s="2" t="s">
        <v>82</v>
      </c>
      <c r="B26" s="51" t="s">
        <v>62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</row>
    <row r="27" spans="1:12" hidden="1" x14ac:dyDescent="0.25">
      <c r="A27" s="2">
        <v>5</v>
      </c>
      <c r="B27" s="65" t="s">
        <v>66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</row>
    <row r="28" spans="1:12" ht="22.5" hidden="1" x14ac:dyDescent="0.25">
      <c r="A28" s="2" t="s">
        <v>83</v>
      </c>
      <c r="B28" s="51" t="s">
        <v>59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29" spans="1:12" hidden="1" x14ac:dyDescent="0.25">
      <c r="A29" s="2" t="s">
        <v>84</v>
      </c>
      <c r="B29" s="51" t="s">
        <v>60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</row>
    <row r="30" spans="1:12" hidden="1" x14ac:dyDescent="0.25">
      <c r="A30" s="2" t="s">
        <v>85</v>
      </c>
      <c r="B30" s="51" t="s">
        <v>61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</row>
    <row r="31" spans="1:12" hidden="1" x14ac:dyDescent="0.25">
      <c r="A31" s="2" t="s">
        <v>86</v>
      </c>
      <c r="B31" s="51" t="s">
        <v>62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</row>
    <row r="33" spans="1:9" x14ac:dyDescent="0.25">
      <c r="A33" s="49" t="s">
        <v>189</v>
      </c>
    </row>
    <row r="34" spans="1:9" x14ac:dyDescent="0.25">
      <c r="A34" s="49" t="s">
        <v>190</v>
      </c>
    </row>
    <row r="35" spans="1:9" x14ac:dyDescent="0.25">
      <c r="A35" s="49" t="s">
        <v>191</v>
      </c>
      <c r="I35" s="49" t="s">
        <v>194</v>
      </c>
    </row>
  </sheetData>
  <mergeCells count="14">
    <mergeCell ref="A2:L2"/>
    <mergeCell ref="B27:L27"/>
    <mergeCell ref="G5:G6"/>
    <mergeCell ref="I5:J5"/>
    <mergeCell ref="B7:L7"/>
    <mergeCell ref="B12:L12"/>
    <mergeCell ref="B17:L17"/>
    <mergeCell ref="B22:L22"/>
    <mergeCell ref="F5:F6"/>
    <mergeCell ref="A5:A6"/>
    <mergeCell ref="B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Таб.№ 1</vt:lpstr>
      <vt:lpstr>Таб. № 2</vt:lpstr>
      <vt:lpstr>Таб. № 3</vt:lpstr>
      <vt:lpstr>Таб. №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Журавлёв Кирилл Павлович</dc:creator>
  <cp:lastModifiedBy>Русских Дмитрий Александрович</cp:lastModifiedBy>
  <cp:lastPrinted>2022-02-01T07:39:31Z</cp:lastPrinted>
  <dcterms:created xsi:type="dcterms:W3CDTF">2019-04-19T07:05:58Z</dcterms:created>
  <dcterms:modified xsi:type="dcterms:W3CDTF">2022-02-01T08:08:33Z</dcterms:modified>
</cp:coreProperties>
</file>